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12" yWindow="0" windowWidth="13572" windowHeight="9576" activeTab="0"/>
  </bookViews>
  <sheets>
    <sheet name="стр.1_3" sheetId="1" r:id="rId1"/>
  </sheets>
  <externalReferences>
    <externalReference r:id="rId4"/>
  </externalReferences>
  <definedNames>
    <definedName name="_xlnm.Print_Titles" localSheetId="0">'стр.1_3'!$15:$16</definedName>
    <definedName name="_xlnm.Print_Area" localSheetId="0">'стр.1_3'!$A$1:$CL$106</definedName>
  </definedNames>
  <calcPr fullCalcOnLoad="1"/>
</workbook>
</file>

<file path=xl/sharedStrings.xml><?xml version="1.0" encoding="utf-8"?>
<sst xmlns="http://schemas.openxmlformats.org/spreadsheetml/2006/main" count="322" uniqueCount="214">
  <si>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</si>
  <si>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</si>
  <si>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</si>
  <si>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</si>
  <si>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</si>
  <si>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</si>
  <si>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</si>
  <si>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</si>
  <si>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</si>
  <si>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</si>
  <si>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</si>
  <si>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</si>
  <si>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</si>
  <si>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</si>
  <si>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</si>
  <si>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</si>
  <si>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</si>
  <si>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</si>
  <si>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</si>
  <si>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</si>
  <si>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</si>
  <si>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</si>
  <si>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</si>
  <si>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</si>
  <si>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</si>
  <si>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</si>
  <si>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</si>
  <si>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</si>
  <si>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</si>
  <si>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</si>
  <si>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</si>
  <si>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</si>
  <si>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</si>
  <si>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</si>
  <si>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</si>
  <si>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</si>
  <si>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</si>
  <si>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</si>
  <si>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</si>
  <si>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</si>
  <si>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</si>
  <si>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</si>
  <si>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</si>
  <si>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</si>
  <si>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</si>
  <si>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</si>
  <si>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</si>
  <si>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</si>
  <si>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</si>
  <si>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</si>
  <si>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</si>
  <si>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</si>
  <si>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</si>
  <si>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</si>
  <si>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</si>
  <si>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</si>
  <si>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</si>
  <si>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</si>
  <si>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</si>
  <si>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</si>
  <si>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</si>
  <si>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</si>
  <si>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</si>
  <si>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</si>
  <si>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</si>
  <si>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</si>
  <si>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</si>
  <si>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</si>
  <si>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</si>
  <si>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</si>
  <si>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</si>
  <si>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</si>
  <si>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</si>
  <si>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</si>
  <si>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</si>
  <si>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</si>
  <si>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</si>
  <si>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</si>
  <si>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</si>
  <si>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</si>
  <si>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</si>
  <si>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</si>
  <si>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</si>
  <si>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</si>
  <si>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</si>
  <si>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</si>
  <si>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</si>
  <si>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</si>
  <si>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</si>
  <si>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</si>
  <si>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</si>
  <si>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</si>
  <si>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</si>
  <si>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</si>
  <si>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</si>
  <si>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</si>
  <si>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</si>
  <si>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</si>
  <si>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</si>
  <si>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</si>
  <si>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</si>
  <si>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</si>
  <si>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</si>
  <si>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</si>
  <si>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</si>
  <si>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</si>
  <si>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</si>
  <si>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</si>
  <si>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</si>
  <si>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</si>
  <si>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</si>
  <si>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</si>
  <si>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</si>
  <si>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</si>
  <si>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</si>
  <si>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</si>
  <si>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</si>
  <si>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16</t>
  </si>
  <si>
    <t>18</t>
  </si>
  <si>
    <t>АО "Дагестанская сетевая компания"</t>
  </si>
  <si>
    <t>руб./МВт.ч.</t>
  </si>
  <si>
    <t>3.3</t>
  </si>
  <si>
    <t>3.1</t>
  </si>
  <si>
    <t>4.1</t>
  </si>
  <si>
    <t>4.2</t>
  </si>
  <si>
    <t>4.3</t>
  </si>
  <si>
    <t>3.2</t>
  </si>
  <si>
    <t>3.4</t>
  </si>
  <si>
    <t>5.1</t>
  </si>
  <si>
    <t>5.2</t>
  </si>
  <si>
    <t>5.3</t>
  </si>
  <si>
    <t>5.4</t>
  </si>
  <si>
    <t>2632800485</t>
  </si>
  <si>
    <t>057201001</t>
  </si>
  <si>
    <t>Оплата услуг ПАО "ФСК ЕЭС"</t>
  </si>
  <si>
    <t>Обусловлено фактическими результатами деятельности общества</t>
  </si>
  <si>
    <t>в том числе трансформаторная мощность подстанций на уровне напряжения ВН</t>
  </si>
  <si>
    <t>в том числе трансформаторная мощность подстанций на уровне напряжения СН I</t>
  </si>
  <si>
    <t>в том числе трансформаторная мощность подстанций на уровне напряжения СН II</t>
  </si>
  <si>
    <t>2.2</t>
  </si>
  <si>
    <t>2.1.</t>
  </si>
  <si>
    <t>2.3</t>
  </si>
  <si>
    <t>в том числе количество условных единиц по линиям электропередач на уровне напряжения ВН</t>
  </si>
  <si>
    <t>в том числе количество условных единиц по линиям электропередач на уровне напряжения СН I</t>
  </si>
  <si>
    <t>в том числе количество условных единиц по линиям электропередач на уровне напряжения СН II</t>
  </si>
  <si>
    <t>в том числе количество условных единиц по линиям электропередач на уровне напряжения НН</t>
  </si>
  <si>
    <t>в том числе количество условных единиц по подстанциям на уровне напряжения ВН</t>
  </si>
  <si>
    <t>в том числе количество условных единиц по подстанциям на уровне напряжения СН I</t>
  </si>
  <si>
    <t>в том числе количество условных единиц по подстанциям на уровне напряжения СН II</t>
  </si>
  <si>
    <t>в том числе длина линий электропередач на уровне напряжения ВН</t>
  </si>
  <si>
    <t>в том числе длина линий электропередач на уровне напряжения СН I</t>
  </si>
  <si>
    <t>в том числе длина линий электропередач на уровне напряжения СН II</t>
  </si>
  <si>
    <t>в том числе длина линий электропередач на уровне напряжения НН</t>
  </si>
  <si>
    <t>услуги связи</t>
  </si>
  <si>
    <t>Расходы на услуги вневедомственной охраны и коммунального хозяйства</t>
  </si>
  <si>
    <t>Расходы на юридические и информационные услуги</t>
  </si>
  <si>
    <t>Расходы на аудиторские и консультационные услуги</t>
  </si>
  <si>
    <t>Прочие услуги сторонних организаций</t>
  </si>
  <si>
    <t>Расходы на командировки и представительские</t>
  </si>
  <si>
    <t>Расходы на подготовку кадров</t>
  </si>
  <si>
    <t>Расходы на обеспечение нормальных условий труда и мер по технике безопасности</t>
  </si>
  <si>
    <t>Расходы на страхование</t>
  </si>
  <si>
    <t>Другие прочие расходы</t>
  </si>
  <si>
    <t>1.1.3.3.1</t>
  </si>
  <si>
    <t>1.1.3.3.2</t>
  </si>
  <si>
    <t>1.1.3.3.3</t>
  </si>
  <si>
    <t>1.1.3.3.4</t>
  </si>
  <si>
    <t>1.1.3.3.5</t>
  </si>
  <si>
    <t>1.1.3.3.6</t>
  </si>
  <si>
    <t>1.1.3.3.7</t>
  </si>
  <si>
    <t>1.1.3.3.8</t>
  </si>
  <si>
    <t>1.1.3.3.9</t>
  </si>
  <si>
    <t>1.1.3.3.10</t>
  </si>
  <si>
    <t>1.2.12.1.</t>
  </si>
  <si>
    <t>1.2.12.2.</t>
  </si>
  <si>
    <t>1.2.12.3.</t>
  </si>
  <si>
    <t>1.2.12.4.</t>
  </si>
  <si>
    <t xml:space="preserve">резерв по сомнительным долгам (сальдо) </t>
  </si>
  <si>
    <t>судебные издержки (госпошлина)</t>
  </si>
  <si>
    <t>Сальдо прочих доходов и расходов</t>
  </si>
  <si>
    <t>Обусловлено отсутствием средств на реализацию программы снижения потерь</t>
  </si>
  <si>
    <t>Фактический налог на прибыль указан с учетом суммы изменений отложенных налоговых активов и обязательств</t>
  </si>
  <si>
    <t>резерв по судебным разбирательствам (сальдо)</t>
  </si>
  <si>
    <t>2018 Год</t>
  </si>
  <si>
    <t>Прочие налоги</t>
  </si>
  <si>
    <t>1.2.12.5</t>
  </si>
  <si>
    <t>Факт указан без учета расходов на оплату услуг ТСО</t>
  </si>
  <si>
    <t>не утверждается</t>
  </si>
  <si>
    <t>нет данных</t>
  </si>
  <si>
    <t>1.2.12.6</t>
  </si>
  <si>
    <t>1.2.12.7</t>
  </si>
  <si>
    <t>невозмещаемый НДС</t>
  </si>
  <si>
    <t>резерв по судебным разбирательствам на компенсацию потерь</t>
  </si>
  <si>
    <t>В ТБР материальные расходы делятся на материалы и ремонт ОС</t>
  </si>
  <si>
    <t>Обусловлено вынужденной экономией в связи с недобором выручки по причине неплатежей потребителей</t>
  </si>
  <si>
    <t>расходы на возврат и обслуживание долгосрочных заемных средств, направляемых на финансирование капитальных вложений</t>
  </si>
  <si>
    <t>Указана общая сумма фактических процентов к уплате, включающая проценты по кредитам и займам, а также прочие процентные расходы</t>
  </si>
  <si>
    <t>По факту указано количество льготных ТП стоимостью 550 рублей</t>
  </si>
  <si>
    <t>Обусловлено фактическими результатами деятельности</t>
  </si>
  <si>
    <t>В связи с формированием отчетных данных, величина выпадающих доходов может быть пересмотрена.</t>
  </si>
  <si>
    <t>По факту указаны расходы на ремонт, входящие в перечень статей, отнесенных регулятором к расходам УПХ</t>
  </si>
  <si>
    <t>По факту указаны расходы на ремонт, входящие в перечень статей, отнесенных регулятором к расходам на материалы без учета расходов на ГСМ</t>
  </si>
  <si>
    <t>оплата труда работников произв. сферы из прибыли</t>
  </si>
  <si>
    <t>1.2.12.8</t>
  </si>
  <si>
    <t>1.2.12.9</t>
  </si>
  <si>
    <t>1.2.12.10</t>
  </si>
  <si>
    <t>1.2.12.11</t>
  </si>
  <si>
    <t>1.2.12.12</t>
  </si>
  <si>
    <t>Затраты социального характера</t>
  </si>
  <si>
    <t>Взносы в РАЭЛ</t>
  </si>
  <si>
    <t>Отчисления профсоюзу</t>
  </si>
  <si>
    <t>Заработная плата профкома</t>
  </si>
  <si>
    <t>1.2.12.13</t>
  </si>
  <si>
    <t>Прочие льготы и компенсации согл. Колл.Дог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</si>
</sst>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0" fontId="6" fillId="0" borderId="10" xfId="0" applyNumberFormat="1" applyFont="1" applyFill="1" applyBorder="1" applyAlignment="1">
      <alignment horizontal="center" vertical="center" wrapText="1"/>
    </xf>
    <xf numFmtId="10" fontId="6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/>
    </xf>
    <xf numFmtId="0" fontId="6" fillId="0" borderId="13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2" fontId="6" fillId="0" borderId="10" xfId="0" applyNumberFormat="1" applyFont="1" applyBorder="1" applyAlignment="1">
      <alignment horizontal="left" vertical="center" wrapText="1"/>
    </xf>
    <xf numFmtId="2" fontId="0" fillId="0" borderId="13" xfId="0" applyNumberFormat="1" applyBorder="1" applyAlignment="1">
      <alignment horizontal="left" vertical="center" wrapText="1"/>
    </xf>
    <xf numFmtId="2" fontId="0" fillId="0" borderId="11" xfId="0" applyNumberForma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&#1061;&#1088;&#1072;&#1085;&#1077;&#1085;&#1080;&#1077;\Tarif\&#1090;&#1072;&#1088;&#1080;&#1092;%202019\1.%20&#1074;%20&#1089;&#1086;&#1086;&#1090;&#1074;&#1077;&#1090;&#1089;&#1074;&#1080;&#1080;%20&#1089;&#1086;%20&#1089;&#1090;&#1072;&#1085;&#1076;&#1072;&#1088;&#1090;&#1072;&#1084;&#1080;\&#1092;&#1086;&#1088;&#1084;&#1099;%20&#1088;&#1072;&#1079;&#1085;&#1099;&#1077;\&#1040;&#1085;&#1072;&#1083;&#1080;&#1079;%20&#1088;&#1072;&#1089;&#1093;&#1086;&#1076;&#1086;&#1074;%20&#1085;&#1086;&#1074;&#1099;&#1081;%20&#1092;&#1086;&#1088;&#1084;&#1072;&#1090;%20&#1087;&#1086;%20&#1074;&#1089;&#1077;&#108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ки"/>
      <sheetName val="Список "/>
      <sheetName val="ДСК"/>
      <sheetName val="ДСК старый"/>
      <sheetName val="СКЭ"/>
      <sheetName val="КБЭ"/>
      <sheetName val="КЧЭ"/>
      <sheetName val="ЧЭ"/>
      <sheetName val="ИЭ"/>
      <sheetName val="СтЭ"/>
      <sheetName val="пустой"/>
      <sheetName val="старый"/>
    </sheetNames>
    <sheetDataSet>
      <sheetData sheetId="2">
        <row r="247">
          <cell r="F247">
            <v>2020.72</v>
          </cell>
        </row>
        <row r="258">
          <cell r="F258">
            <v>33447.84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05"/>
  <sheetViews>
    <sheetView tabSelected="1" view="pageBreakPreview" zoomScaleSheetLayoutView="100" zoomScalePageLayoutView="0" workbookViewId="0" topLeftCell="A70">
      <selection activeCell="BT73" sqref="BT73"/>
    </sheetView>
  </sheetViews>
  <sheetFormatPr defaultColWidth="0.875" defaultRowHeight="15" customHeight="1"/>
  <cols>
    <col min="1" max="8" width="0.875" style="2" customWidth="1"/>
    <col min="9" max="9" width="1.625" style="2" customWidth="1"/>
    <col min="10" max="59" width="0.875" style="2" customWidth="1"/>
    <col min="60" max="60" width="5.00390625" style="2" customWidth="1"/>
    <col min="61" max="70" width="0.875" style="2" customWidth="1"/>
    <col min="71" max="71" width="0.74609375" style="2" customWidth="1"/>
    <col min="72" max="72" width="14.875" style="2" customWidth="1"/>
    <col min="73" max="73" width="13.125" style="2" customWidth="1"/>
    <col min="74" max="89" width="0.875" style="2" customWidth="1"/>
    <col min="90" max="90" width="18.50390625" style="2" customWidth="1"/>
    <col min="91" max="91" width="10.50390625" style="2" customWidth="1"/>
    <col min="92" max="101" width="0.875" style="2" customWidth="1"/>
    <col min="102" max="102" width="34.00390625" style="2" customWidth="1"/>
    <col min="103" max="106" width="0.875" style="2" customWidth="1"/>
    <col min="107" max="107" width="8.00390625" style="2" bestFit="1" customWidth="1"/>
    <col min="108" max="110" width="0.875" style="2" customWidth="1"/>
    <col min="111" max="112" width="8.00390625" style="2" bestFit="1" customWidth="1"/>
    <col min="113" max="120" width="0.875" style="2" customWidth="1"/>
    <col min="121" max="121" width="7.00390625" style="2" bestFit="1" customWidth="1"/>
    <col min="122" max="16384" width="0.875" style="2" customWidth="1"/>
  </cols>
  <sheetData>
    <row r="1" s="1" customFormat="1" ht="12" customHeight="1">
      <c r="BO1" s="1" t="s">
        <v>93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90" s="3" customFormat="1" ht="14.25" customHeight="1">
      <c r="A5" s="59" t="s">
        <v>19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</row>
    <row r="6" spans="1:90" s="3" customFormat="1" ht="14.25" customHeight="1">
      <c r="A6" s="59" t="s">
        <v>20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</row>
    <row r="7" spans="1:90" s="3" customFormat="1" ht="14.25" customHeight="1">
      <c r="A7" s="59" t="s">
        <v>94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</row>
    <row r="8" spans="1:90" s="3" customFormat="1" ht="14.25" customHeight="1">
      <c r="A8" s="59" t="s">
        <v>115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</row>
    <row r="9" ht="21" customHeight="1"/>
    <row r="10" spans="3:73" ht="13.5">
      <c r="C10" s="4" t="s">
        <v>30</v>
      </c>
      <c r="D10" s="4"/>
      <c r="AG10" s="67" t="s">
        <v>119</v>
      </c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</row>
    <row r="11" spans="3:66" ht="13.5">
      <c r="C11" s="4" t="s">
        <v>31</v>
      </c>
      <c r="D11" s="4"/>
      <c r="J11" s="9" t="s">
        <v>132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</row>
    <row r="12" spans="3:66" ht="13.5">
      <c r="C12" s="4" t="s">
        <v>32</v>
      </c>
      <c r="D12" s="4"/>
      <c r="J12" s="10" t="s">
        <v>133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spans="3:73" ht="13.5">
      <c r="C13" s="4" t="s">
        <v>33</v>
      </c>
      <c r="D13" s="4"/>
      <c r="AQ13" s="71" t="s">
        <v>117</v>
      </c>
      <c r="AR13" s="71"/>
      <c r="AS13" s="71"/>
      <c r="AT13" s="71"/>
      <c r="AU13" s="71"/>
      <c r="AV13" s="71"/>
      <c r="AW13" s="71"/>
      <c r="AX13" s="71"/>
      <c r="AY13" s="72" t="s">
        <v>34</v>
      </c>
      <c r="AZ13" s="72"/>
      <c r="BA13" s="71" t="s">
        <v>118</v>
      </c>
      <c r="BB13" s="71"/>
      <c r="BC13" s="71"/>
      <c r="BD13" s="71"/>
      <c r="BE13" s="71"/>
      <c r="BF13" s="71"/>
      <c r="BG13" s="71"/>
      <c r="BH13" s="71"/>
      <c r="BI13" s="2" t="s">
        <v>35</v>
      </c>
      <c r="BU13" s="19"/>
    </row>
    <row r="15" spans="1:90" s="6" customFormat="1" ht="13.5">
      <c r="A15" s="66" t="s">
        <v>27</v>
      </c>
      <c r="B15" s="61"/>
      <c r="C15" s="61"/>
      <c r="D15" s="61"/>
      <c r="E15" s="61"/>
      <c r="F15" s="61"/>
      <c r="G15" s="61"/>
      <c r="H15" s="61"/>
      <c r="I15" s="62"/>
      <c r="J15" s="60" t="s">
        <v>0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2"/>
      <c r="BI15" s="66" t="s">
        <v>36</v>
      </c>
      <c r="BJ15" s="61"/>
      <c r="BK15" s="61"/>
      <c r="BL15" s="61"/>
      <c r="BM15" s="61"/>
      <c r="BN15" s="61"/>
      <c r="BO15" s="61"/>
      <c r="BP15" s="61"/>
      <c r="BQ15" s="61"/>
      <c r="BR15" s="61"/>
      <c r="BS15" s="62"/>
      <c r="BT15" s="21" t="s">
        <v>183</v>
      </c>
      <c r="BU15" s="22"/>
      <c r="BV15" s="66" t="s">
        <v>3</v>
      </c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4"/>
    </row>
    <row r="16" spans="1:90" s="6" customFormat="1" ht="13.5">
      <c r="A16" s="63"/>
      <c r="B16" s="64"/>
      <c r="C16" s="64"/>
      <c r="D16" s="64"/>
      <c r="E16" s="64"/>
      <c r="F16" s="64"/>
      <c r="G16" s="64"/>
      <c r="H16" s="64"/>
      <c r="I16" s="65"/>
      <c r="J16" s="63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5"/>
      <c r="BI16" s="63"/>
      <c r="BJ16" s="64"/>
      <c r="BK16" s="64"/>
      <c r="BL16" s="64"/>
      <c r="BM16" s="64"/>
      <c r="BN16" s="64"/>
      <c r="BO16" s="64"/>
      <c r="BP16" s="64"/>
      <c r="BQ16" s="64"/>
      <c r="BR16" s="64"/>
      <c r="BS16" s="65"/>
      <c r="BT16" s="5" t="s">
        <v>1</v>
      </c>
      <c r="BU16" s="5" t="s">
        <v>2</v>
      </c>
      <c r="BV16" s="75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7"/>
    </row>
    <row r="17" spans="1:90" s="6" customFormat="1" ht="15" customHeight="1">
      <c r="A17" s="24" t="s">
        <v>4</v>
      </c>
      <c r="B17" s="25"/>
      <c r="C17" s="25"/>
      <c r="D17" s="25"/>
      <c r="E17" s="25"/>
      <c r="F17" s="25"/>
      <c r="G17" s="25"/>
      <c r="H17" s="25"/>
      <c r="I17" s="26"/>
      <c r="J17" s="5"/>
      <c r="K17" s="20" t="s">
        <v>37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7"/>
      <c r="BI17" s="21" t="s">
        <v>38</v>
      </c>
      <c r="BJ17" s="22"/>
      <c r="BK17" s="22"/>
      <c r="BL17" s="22"/>
      <c r="BM17" s="22"/>
      <c r="BN17" s="22"/>
      <c r="BO17" s="22"/>
      <c r="BP17" s="22"/>
      <c r="BQ17" s="22"/>
      <c r="BR17" s="22"/>
      <c r="BS17" s="23"/>
      <c r="BT17" s="5" t="s">
        <v>38</v>
      </c>
      <c r="BU17" s="5" t="s">
        <v>38</v>
      </c>
      <c r="BV17" s="68" t="s">
        <v>38</v>
      </c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70"/>
    </row>
    <row r="18" spans="1:90" s="6" customFormat="1" ht="27.75" customHeight="1">
      <c r="A18" s="24" t="s">
        <v>6</v>
      </c>
      <c r="B18" s="25"/>
      <c r="C18" s="25"/>
      <c r="D18" s="25"/>
      <c r="E18" s="25"/>
      <c r="F18" s="25"/>
      <c r="G18" s="25"/>
      <c r="H18" s="25"/>
      <c r="I18" s="26"/>
      <c r="J18" s="5"/>
      <c r="K18" s="20" t="s">
        <v>95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7"/>
      <c r="BI18" s="21" t="s">
        <v>5</v>
      </c>
      <c r="BJ18" s="22"/>
      <c r="BK18" s="22"/>
      <c r="BL18" s="22"/>
      <c r="BM18" s="22"/>
      <c r="BN18" s="22"/>
      <c r="BO18" s="22"/>
      <c r="BP18" s="22"/>
      <c r="BQ18" s="22"/>
      <c r="BR18" s="22"/>
      <c r="BS18" s="23"/>
      <c r="BT18" s="12">
        <f>BT19+BT43+BT70</f>
        <v>3001930.2399999998</v>
      </c>
      <c r="BU18" s="12">
        <f>BU19+BU43+BU70</f>
        <v>8268648.035268143</v>
      </c>
      <c r="BV18" s="78" t="s">
        <v>186</v>
      </c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80"/>
    </row>
    <row r="19" spans="1:90" s="6" customFormat="1" ht="42.75" customHeight="1">
      <c r="A19" s="24" t="s">
        <v>7</v>
      </c>
      <c r="B19" s="25"/>
      <c r="C19" s="25"/>
      <c r="D19" s="25"/>
      <c r="E19" s="25"/>
      <c r="F19" s="25"/>
      <c r="G19" s="25"/>
      <c r="H19" s="25"/>
      <c r="I19" s="26"/>
      <c r="J19" s="5"/>
      <c r="K19" s="20" t="s">
        <v>96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7"/>
      <c r="BI19" s="21" t="s">
        <v>5</v>
      </c>
      <c r="BJ19" s="22"/>
      <c r="BK19" s="22"/>
      <c r="BL19" s="22"/>
      <c r="BM19" s="22"/>
      <c r="BN19" s="22"/>
      <c r="BO19" s="22"/>
      <c r="BP19" s="22"/>
      <c r="BQ19" s="22"/>
      <c r="BR19" s="22"/>
      <c r="BS19" s="23"/>
      <c r="BT19" s="12">
        <f>BT20+BT25+BT27+BT41+BT42</f>
        <v>1694672.0599999998</v>
      </c>
      <c r="BU19" s="12">
        <f>BU20+BU25+BU27+BU41+BU42</f>
        <v>1766094.225</v>
      </c>
      <c r="BV19" s="81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3"/>
    </row>
    <row r="20" spans="1:90" s="6" customFormat="1" ht="51.75" customHeight="1">
      <c r="A20" s="24" t="s">
        <v>8</v>
      </c>
      <c r="B20" s="25"/>
      <c r="C20" s="25"/>
      <c r="D20" s="25"/>
      <c r="E20" s="25"/>
      <c r="F20" s="25"/>
      <c r="G20" s="25"/>
      <c r="H20" s="25"/>
      <c r="I20" s="26"/>
      <c r="J20" s="5"/>
      <c r="K20" s="20" t="s">
        <v>9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7"/>
      <c r="BI20" s="21" t="s">
        <v>5</v>
      </c>
      <c r="BJ20" s="22"/>
      <c r="BK20" s="22"/>
      <c r="BL20" s="22"/>
      <c r="BM20" s="22"/>
      <c r="BN20" s="22"/>
      <c r="BO20" s="22"/>
      <c r="BP20" s="22"/>
      <c r="BQ20" s="22"/>
      <c r="BR20" s="22"/>
      <c r="BS20" s="23"/>
      <c r="BT20" s="15">
        <f>BT21+BT23</f>
        <v>530041.59</v>
      </c>
      <c r="BU20" s="12">
        <f>BU21+BU23</f>
        <v>361759.49000000005</v>
      </c>
      <c r="BV20" s="78" t="s">
        <v>194</v>
      </c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80"/>
    </row>
    <row r="21" spans="1:90" s="6" customFormat="1" ht="30" customHeight="1">
      <c r="A21" s="24" t="s">
        <v>11</v>
      </c>
      <c r="B21" s="25"/>
      <c r="C21" s="25"/>
      <c r="D21" s="25"/>
      <c r="E21" s="25"/>
      <c r="F21" s="25"/>
      <c r="G21" s="25"/>
      <c r="H21" s="25"/>
      <c r="I21" s="26"/>
      <c r="J21" s="5"/>
      <c r="K21" s="20" t="s">
        <v>116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7"/>
      <c r="BI21" s="21" t="s">
        <v>5</v>
      </c>
      <c r="BJ21" s="22"/>
      <c r="BK21" s="22"/>
      <c r="BL21" s="22"/>
      <c r="BM21" s="22"/>
      <c r="BN21" s="22"/>
      <c r="BO21" s="22"/>
      <c r="BP21" s="22"/>
      <c r="BQ21" s="22"/>
      <c r="BR21" s="22"/>
      <c r="BS21" s="23"/>
      <c r="BT21" s="15">
        <v>77792.01</v>
      </c>
      <c r="BU21" s="15">
        <v>155204.1</v>
      </c>
      <c r="BV21" s="84" t="s">
        <v>193</v>
      </c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3"/>
    </row>
    <row r="22" spans="1:90" s="6" customFormat="1" ht="72" customHeight="1">
      <c r="A22" s="24" t="s">
        <v>13</v>
      </c>
      <c r="B22" s="25"/>
      <c r="C22" s="25"/>
      <c r="D22" s="25"/>
      <c r="E22" s="25"/>
      <c r="F22" s="25"/>
      <c r="G22" s="25"/>
      <c r="H22" s="25"/>
      <c r="I22" s="26"/>
      <c r="J22" s="5"/>
      <c r="K22" s="20" t="s">
        <v>12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7"/>
      <c r="BI22" s="21" t="s">
        <v>5</v>
      </c>
      <c r="BJ22" s="22"/>
      <c r="BK22" s="22"/>
      <c r="BL22" s="22"/>
      <c r="BM22" s="22"/>
      <c r="BN22" s="22"/>
      <c r="BO22" s="22"/>
      <c r="BP22" s="22"/>
      <c r="BQ22" s="22"/>
      <c r="BR22" s="22"/>
      <c r="BS22" s="23"/>
      <c r="BT22" s="15">
        <v>0</v>
      </c>
      <c r="BU22" s="15">
        <v>87674.526</v>
      </c>
      <c r="BV22" s="84" t="s">
        <v>201</v>
      </c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3"/>
    </row>
    <row r="23" spans="1:90" s="6" customFormat="1" ht="58.5" customHeight="1">
      <c r="A23" s="24" t="s">
        <v>39</v>
      </c>
      <c r="B23" s="25"/>
      <c r="C23" s="25"/>
      <c r="D23" s="25"/>
      <c r="E23" s="25"/>
      <c r="F23" s="25"/>
      <c r="G23" s="25"/>
      <c r="H23" s="25"/>
      <c r="I23" s="26"/>
      <c r="J23" s="5"/>
      <c r="K23" s="20" t="s">
        <v>40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7"/>
      <c r="BI23" s="21" t="s">
        <v>5</v>
      </c>
      <c r="BJ23" s="22"/>
      <c r="BK23" s="22"/>
      <c r="BL23" s="22"/>
      <c r="BM23" s="22"/>
      <c r="BN23" s="22"/>
      <c r="BO23" s="22"/>
      <c r="BP23" s="22"/>
      <c r="BQ23" s="22"/>
      <c r="BR23" s="22"/>
      <c r="BS23" s="23"/>
      <c r="BT23" s="15">
        <v>452249.58</v>
      </c>
      <c r="BU23" s="15">
        <v>206555.39000000004</v>
      </c>
      <c r="BV23" s="84" t="s">
        <v>193</v>
      </c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3"/>
    </row>
    <row r="24" spans="1:90" s="6" customFormat="1" ht="51" customHeight="1">
      <c r="A24" s="24" t="s">
        <v>41</v>
      </c>
      <c r="B24" s="25"/>
      <c r="C24" s="25"/>
      <c r="D24" s="25"/>
      <c r="E24" s="25"/>
      <c r="F24" s="25"/>
      <c r="G24" s="25"/>
      <c r="H24" s="25"/>
      <c r="I24" s="26"/>
      <c r="J24" s="5"/>
      <c r="K24" s="20" t="s">
        <v>12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7"/>
      <c r="BI24" s="21" t="s">
        <v>5</v>
      </c>
      <c r="BJ24" s="22"/>
      <c r="BK24" s="22"/>
      <c r="BL24" s="22"/>
      <c r="BM24" s="22"/>
      <c r="BN24" s="22"/>
      <c r="BO24" s="22"/>
      <c r="BP24" s="22"/>
      <c r="BQ24" s="22"/>
      <c r="BR24" s="22"/>
      <c r="BS24" s="23"/>
      <c r="BT24" s="15">
        <f>BT23</f>
        <v>452249.58</v>
      </c>
      <c r="BU24" s="12">
        <v>201355.13000000003</v>
      </c>
      <c r="BV24" s="78" t="s">
        <v>200</v>
      </c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80"/>
    </row>
    <row r="25" spans="1:90" s="6" customFormat="1" ht="15" customHeight="1">
      <c r="A25" s="24" t="s">
        <v>10</v>
      </c>
      <c r="B25" s="25"/>
      <c r="C25" s="25"/>
      <c r="D25" s="25"/>
      <c r="E25" s="25"/>
      <c r="F25" s="25"/>
      <c r="G25" s="25"/>
      <c r="H25" s="25"/>
      <c r="I25" s="26"/>
      <c r="J25" s="5"/>
      <c r="K25" s="20" t="s">
        <v>21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7"/>
      <c r="BI25" s="21" t="s">
        <v>5</v>
      </c>
      <c r="BJ25" s="22"/>
      <c r="BK25" s="22"/>
      <c r="BL25" s="22"/>
      <c r="BM25" s="22"/>
      <c r="BN25" s="22"/>
      <c r="BO25" s="22"/>
      <c r="BP25" s="22"/>
      <c r="BQ25" s="22"/>
      <c r="BR25" s="22"/>
      <c r="BS25" s="23"/>
      <c r="BT25" s="15">
        <v>1068683.14</v>
      </c>
      <c r="BU25" s="12">
        <v>1035906.43</v>
      </c>
      <c r="BV25" s="85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7"/>
    </row>
    <row r="26" spans="1:90" s="6" customFormat="1" ht="15" customHeight="1">
      <c r="A26" s="24" t="s">
        <v>42</v>
      </c>
      <c r="B26" s="25"/>
      <c r="C26" s="25"/>
      <c r="D26" s="25"/>
      <c r="E26" s="25"/>
      <c r="F26" s="25"/>
      <c r="G26" s="25"/>
      <c r="H26" s="25"/>
      <c r="I26" s="26"/>
      <c r="J26" s="5"/>
      <c r="K26" s="20" t="s">
        <v>12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7"/>
      <c r="BI26" s="21" t="s">
        <v>5</v>
      </c>
      <c r="BJ26" s="22"/>
      <c r="BK26" s="22"/>
      <c r="BL26" s="22"/>
      <c r="BM26" s="22"/>
      <c r="BN26" s="22"/>
      <c r="BO26" s="22"/>
      <c r="BP26" s="22"/>
      <c r="BQ26" s="22"/>
      <c r="BR26" s="22"/>
      <c r="BS26" s="23"/>
      <c r="BT26" s="15" t="s">
        <v>188</v>
      </c>
      <c r="BU26" s="12">
        <v>201023.282</v>
      </c>
      <c r="BV26" s="85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7"/>
    </row>
    <row r="27" spans="1:90" s="6" customFormat="1" ht="30" customHeight="1">
      <c r="A27" s="24" t="s">
        <v>14</v>
      </c>
      <c r="B27" s="25"/>
      <c r="C27" s="25"/>
      <c r="D27" s="25"/>
      <c r="E27" s="25"/>
      <c r="F27" s="25"/>
      <c r="G27" s="25"/>
      <c r="H27" s="25"/>
      <c r="I27" s="26"/>
      <c r="J27" s="5"/>
      <c r="K27" s="20" t="s">
        <v>97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7"/>
      <c r="BI27" s="21" t="s">
        <v>5</v>
      </c>
      <c r="BJ27" s="22"/>
      <c r="BK27" s="22"/>
      <c r="BL27" s="22"/>
      <c r="BM27" s="22"/>
      <c r="BN27" s="22"/>
      <c r="BO27" s="22"/>
      <c r="BP27" s="22"/>
      <c r="BQ27" s="22"/>
      <c r="BR27" s="22"/>
      <c r="BS27" s="23"/>
      <c r="BT27" s="12">
        <f>BT28+BT29+BT30</f>
        <v>94318.43</v>
      </c>
      <c r="BU27" s="12">
        <f>BU28+BU29+BU30</f>
        <v>367901.825</v>
      </c>
      <c r="BV27" s="85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7"/>
    </row>
    <row r="28" spans="1:90" s="6" customFormat="1" ht="30" customHeight="1">
      <c r="A28" s="24" t="s">
        <v>43</v>
      </c>
      <c r="B28" s="25"/>
      <c r="C28" s="25"/>
      <c r="D28" s="25"/>
      <c r="E28" s="25"/>
      <c r="F28" s="25"/>
      <c r="G28" s="25"/>
      <c r="H28" s="25"/>
      <c r="I28" s="26"/>
      <c r="J28" s="5"/>
      <c r="K28" s="20" t="s">
        <v>98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7"/>
      <c r="BI28" s="21" t="s">
        <v>5</v>
      </c>
      <c r="BJ28" s="22"/>
      <c r="BK28" s="22"/>
      <c r="BL28" s="22"/>
      <c r="BM28" s="22"/>
      <c r="BN28" s="22"/>
      <c r="BO28" s="22"/>
      <c r="BP28" s="22"/>
      <c r="BQ28" s="22"/>
      <c r="BR28" s="22"/>
      <c r="BS28" s="23"/>
      <c r="BT28" s="15">
        <v>0</v>
      </c>
      <c r="BU28" s="12"/>
      <c r="BV28" s="27" t="s">
        <v>198</v>
      </c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9"/>
    </row>
    <row r="29" spans="1:90" s="6" customFormat="1" ht="15" customHeight="1">
      <c r="A29" s="24" t="s">
        <v>45</v>
      </c>
      <c r="B29" s="25"/>
      <c r="C29" s="25"/>
      <c r="D29" s="25"/>
      <c r="E29" s="25"/>
      <c r="F29" s="25"/>
      <c r="G29" s="25"/>
      <c r="H29" s="25"/>
      <c r="I29" s="26"/>
      <c r="J29" s="5"/>
      <c r="K29" s="20" t="s">
        <v>44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7"/>
      <c r="BI29" s="21" t="s">
        <v>5</v>
      </c>
      <c r="BJ29" s="22"/>
      <c r="BK29" s="22"/>
      <c r="BL29" s="22"/>
      <c r="BM29" s="22"/>
      <c r="BN29" s="22"/>
      <c r="BO29" s="22"/>
      <c r="BP29" s="22"/>
      <c r="BQ29" s="22"/>
      <c r="BR29" s="22"/>
      <c r="BS29" s="23"/>
      <c r="BT29" s="15">
        <v>0</v>
      </c>
      <c r="BU29" s="12">
        <v>0.76</v>
      </c>
      <c r="BV29" s="30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2"/>
    </row>
    <row r="30" spans="1:90" s="6" customFormat="1" ht="30" customHeight="1">
      <c r="A30" s="24" t="s">
        <v>99</v>
      </c>
      <c r="B30" s="25"/>
      <c r="C30" s="25"/>
      <c r="D30" s="25"/>
      <c r="E30" s="25"/>
      <c r="F30" s="25"/>
      <c r="G30" s="25"/>
      <c r="H30" s="25"/>
      <c r="I30" s="26"/>
      <c r="J30" s="5"/>
      <c r="K30" s="20" t="s">
        <v>46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7"/>
      <c r="BI30" s="21" t="s">
        <v>5</v>
      </c>
      <c r="BJ30" s="22"/>
      <c r="BK30" s="22"/>
      <c r="BL30" s="22"/>
      <c r="BM30" s="22"/>
      <c r="BN30" s="22"/>
      <c r="BO30" s="22"/>
      <c r="BP30" s="22"/>
      <c r="BQ30" s="22"/>
      <c r="BR30" s="22"/>
      <c r="BS30" s="23"/>
      <c r="BT30" s="12">
        <f>SUM(BT31:BT40)</f>
        <v>94318.43</v>
      </c>
      <c r="BU30" s="12">
        <f>SUM(BU31:BU40)</f>
        <v>367901.065</v>
      </c>
      <c r="BV30" s="30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2"/>
    </row>
    <row r="31" spans="1:90" s="6" customFormat="1" ht="17.25" customHeight="1">
      <c r="A31" s="40" t="s">
        <v>163</v>
      </c>
      <c r="B31" s="41"/>
      <c r="C31" s="41"/>
      <c r="D31" s="41"/>
      <c r="E31" s="41"/>
      <c r="F31" s="41"/>
      <c r="G31" s="41"/>
      <c r="H31" s="41"/>
      <c r="I31" s="42"/>
      <c r="J31" s="13"/>
      <c r="K31" s="36" t="s">
        <v>153</v>
      </c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14"/>
      <c r="BI31" s="37" t="s">
        <v>5</v>
      </c>
      <c r="BJ31" s="38"/>
      <c r="BK31" s="38"/>
      <c r="BL31" s="38"/>
      <c r="BM31" s="38"/>
      <c r="BN31" s="38"/>
      <c r="BO31" s="38"/>
      <c r="BP31" s="38"/>
      <c r="BQ31" s="38"/>
      <c r="BR31" s="38"/>
      <c r="BS31" s="39"/>
      <c r="BT31" s="15">
        <v>4461.05</v>
      </c>
      <c r="BU31" s="12">
        <v>13219.619999999999</v>
      </c>
      <c r="BV31" s="30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2"/>
    </row>
    <row r="32" spans="1:90" s="6" customFormat="1" ht="30" customHeight="1">
      <c r="A32" s="40" t="s">
        <v>164</v>
      </c>
      <c r="B32" s="41"/>
      <c r="C32" s="41"/>
      <c r="D32" s="41"/>
      <c r="E32" s="41"/>
      <c r="F32" s="41"/>
      <c r="G32" s="41"/>
      <c r="H32" s="41"/>
      <c r="I32" s="42"/>
      <c r="J32" s="13"/>
      <c r="K32" s="36" t="s">
        <v>154</v>
      </c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14"/>
      <c r="BI32" s="37" t="s">
        <v>5</v>
      </c>
      <c r="BJ32" s="38"/>
      <c r="BK32" s="38"/>
      <c r="BL32" s="38"/>
      <c r="BM32" s="38"/>
      <c r="BN32" s="38"/>
      <c r="BO32" s="38"/>
      <c r="BP32" s="38"/>
      <c r="BQ32" s="38"/>
      <c r="BR32" s="38"/>
      <c r="BS32" s="39"/>
      <c r="BT32" s="15">
        <v>43648.99</v>
      </c>
      <c r="BU32" s="12">
        <v>18444.66</v>
      </c>
      <c r="BV32" s="30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2"/>
    </row>
    <row r="33" spans="1:90" s="6" customFormat="1" ht="30" customHeight="1">
      <c r="A33" s="40" t="s">
        <v>165</v>
      </c>
      <c r="B33" s="41"/>
      <c r="C33" s="41"/>
      <c r="D33" s="41"/>
      <c r="E33" s="41"/>
      <c r="F33" s="41"/>
      <c r="G33" s="41"/>
      <c r="H33" s="41"/>
      <c r="I33" s="42"/>
      <c r="J33" s="13"/>
      <c r="K33" s="36" t="s">
        <v>155</v>
      </c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14"/>
      <c r="BI33" s="37" t="s">
        <v>5</v>
      </c>
      <c r="BJ33" s="38"/>
      <c r="BK33" s="38"/>
      <c r="BL33" s="38"/>
      <c r="BM33" s="38"/>
      <c r="BN33" s="38"/>
      <c r="BO33" s="38"/>
      <c r="BP33" s="38"/>
      <c r="BQ33" s="38"/>
      <c r="BR33" s="38"/>
      <c r="BS33" s="39"/>
      <c r="BT33" s="15">
        <v>0</v>
      </c>
      <c r="BU33" s="12">
        <v>7919.250000000001</v>
      </c>
      <c r="BV33" s="30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2"/>
    </row>
    <row r="34" spans="1:90" s="6" customFormat="1" ht="30" customHeight="1">
      <c r="A34" s="40" t="s">
        <v>166</v>
      </c>
      <c r="B34" s="41"/>
      <c r="C34" s="41"/>
      <c r="D34" s="41"/>
      <c r="E34" s="41"/>
      <c r="F34" s="41"/>
      <c r="G34" s="41"/>
      <c r="H34" s="41"/>
      <c r="I34" s="42"/>
      <c r="J34" s="13"/>
      <c r="K34" s="36" t="s">
        <v>156</v>
      </c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14"/>
      <c r="BI34" s="37" t="s">
        <v>5</v>
      </c>
      <c r="BJ34" s="38"/>
      <c r="BK34" s="38"/>
      <c r="BL34" s="38"/>
      <c r="BM34" s="38"/>
      <c r="BN34" s="38"/>
      <c r="BO34" s="38"/>
      <c r="BP34" s="38"/>
      <c r="BQ34" s="38"/>
      <c r="BR34" s="38"/>
      <c r="BS34" s="39"/>
      <c r="BT34" s="15">
        <v>317.09</v>
      </c>
      <c r="BU34" s="12">
        <v>2035.7</v>
      </c>
      <c r="BV34" s="30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2"/>
    </row>
    <row r="35" spans="1:90" s="6" customFormat="1" ht="15.75" customHeight="1">
      <c r="A35" s="40" t="s">
        <v>167</v>
      </c>
      <c r="B35" s="41"/>
      <c r="C35" s="41"/>
      <c r="D35" s="41"/>
      <c r="E35" s="41"/>
      <c r="F35" s="41"/>
      <c r="G35" s="41"/>
      <c r="H35" s="41"/>
      <c r="I35" s="42"/>
      <c r="J35" s="13"/>
      <c r="K35" s="36" t="s">
        <v>157</v>
      </c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14"/>
      <c r="BI35" s="37" t="s">
        <v>5</v>
      </c>
      <c r="BJ35" s="38"/>
      <c r="BK35" s="38"/>
      <c r="BL35" s="38"/>
      <c r="BM35" s="38"/>
      <c r="BN35" s="38"/>
      <c r="BO35" s="38"/>
      <c r="BP35" s="38"/>
      <c r="BQ35" s="38"/>
      <c r="BR35" s="38"/>
      <c r="BS35" s="39"/>
      <c r="BT35" s="15">
        <v>115.1</v>
      </c>
      <c r="BU35" s="12">
        <v>226250.25999999998</v>
      </c>
      <c r="BV35" s="30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2"/>
    </row>
    <row r="36" spans="1:90" s="6" customFormat="1" ht="21.75" customHeight="1">
      <c r="A36" s="40" t="s">
        <v>168</v>
      </c>
      <c r="B36" s="41"/>
      <c r="C36" s="41"/>
      <c r="D36" s="41"/>
      <c r="E36" s="41"/>
      <c r="F36" s="41"/>
      <c r="G36" s="41"/>
      <c r="H36" s="41"/>
      <c r="I36" s="42"/>
      <c r="J36" s="13"/>
      <c r="K36" s="36" t="s">
        <v>158</v>
      </c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14"/>
      <c r="BI36" s="37" t="s">
        <v>5</v>
      </c>
      <c r="BJ36" s="38"/>
      <c r="BK36" s="38"/>
      <c r="BL36" s="38"/>
      <c r="BM36" s="38"/>
      <c r="BN36" s="38"/>
      <c r="BO36" s="38"/>
      <c r="BP36" s="38"/>
      <c r="BQ36" s="38"/>
      <c r="BR36" s="38"/>
      <c r="BS36" s="39"/>
      <c r="BT36" s="15">
        <v>0</v>
      </c>
      <c r="BU36" s="12">
        <v>25587.41</v>
      </c>
      <c r="BV36" s="30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2"/>
    </row>
    <row r="37" spans="1:90" s="6" customFormat="1" ht="16.5" customHeight="1">
      <c r="A37" s="40" t="s">
        <v>169</v>
      </c>
      <c r="B37" s="41"/>
      <c r="C37" s="41"/>
      <c r="D37" s="41"/>
      <c r="E37" s="41"/>
      <c r="F37" s="41"/>
      <c r="G37" s="41"/>
      <c r="H37" s="41"/>
      <c r="I37" s="42"/>
      <c r="J37" s="13"/>
      <c r="K37" s="36" t="s">
        <v>159</v>
      </c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14"/>
      <c r="BI37" s="37" t="s">
        <v>5</v>
      </c>
      <c r="BJ37" s="38"/>
      <c r="BK37" s="38"/>
      <c r="BL37" s="38"/>
      <c r="BM37" s="38"/>
      <c r="BN37" s="38"/>
      <c r="BO37" s="38"/>
      <c r="BP37" s="38"/>
      <c r="BQ37" s="38"/>
      <c r="BR37" s="38"/>
      <c r="BS37" s="39"/>
      <c r="BT37" s="15">
        <v>3240.84</v>
      </c>
      <c r="BU37" s="12">
        <v>1679.9</v>
      </c>
      <c r="BV37" s="30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2"/>
    </row>
    <row r="38" spans="1:90" s="6" customFormat="1" ht="30" customHeight="1">
      <c r="A38" s="40" t="s">
        <v>170</v>
      </c>
      <c r="B38" s="41"/>
      <c r="C38" s="41"/>
      <c r="D38" s="41"/>
      <c r="E38" s="41"/>
      <c r="F38" s="41"/>
      <c r="G38" s="41"/>
      <c r="H38" s="41"/>
      <c r="I38" s="42"/>
      <c r="J38" s="13"/>
      <c r="K38" s="36" t="s">
        <v>160</v>
      </c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14"/>
      <c r="BI38" s="37" t="s">
        <v>5</v>
      </c>
      <c r="BJ38" s="38"/>
      <c r="BK38" s="38"/>
      <c r="BL38" s="38"/>
      <c r="BM38" s="38"/>
      <c r="BN38" s="38"/>
      <c r="BO38" s="38"/>
      <c r="BP38" s="38"/>
      <c r="BQ38" s="38"/>
      <c r="BR38" s="38"/>
      <c r="BS38" s="39"/>
      <c r="BT38" s="15">
        <v>7066.8</v>
      </c>
      <c r="BU38" s="12">
        <v>14803.74</v>
      </c>
      <c r="BV38" s="30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2"/>
    </row>
    <row r="39" spans="1:90" s="6" customFormat="1" ht="12" customHeight="1">
      <c r="A39" s="40" t="s">
        <v>171</v>
      </c>
      <c r="B39" s="41"/>
      <c r="C39" s="41"/>
      <c r="D39" s="41"/>
      <c r="E39" s="41"/>
      <c r="F39" s="41"/>
      <c r="G39" s="41"/>
      <c r="H39" s="41"/>
      <c r="I39" s="42"/>
      <c r="J39" s="13"/>
      <c r="K39" s="36" t="s">
        <v>161</v>
      </c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14"/>
      <c r="BI39" s="37" t="s">
        <v>5</v>
      </c>
      <c r="BJ39" s="38"/>
      <c r="BK39" s="38"/>
      <c r="BL39" s="38"/>
      <c r="BM39" s="38"/>
      <c r="BN39" s="38"/>
      <c r="BO39" s="38"/>
      <c r="BP39" s="38"/>
      <c r="BQ39" s="38"/>
      <c r="BR39" s="38"/>
      <c r="BS39" s="39"/>
      <c r="BT39" s="15">
        <v>0</v>
      </c>
      <c r="BU39" s="12">
        <v>807.68</v>
      </c>
      <c r="BV39" s="30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2"/>
    </row>
    <row r="40" spans="1:90" s="6" customFormat="1" ht="16.5" customHeight="1">
      <c r="A40" s="40" t="s">
        <v>172</v>
      </c>
      <c r="B40" s="41"/>
      <c r="C40" s="41"/>
      <c r="D40" s="41"/>
      <c r="E40" s="41"/>
      <c r="F40" s="41"/>
      <c r="G40" s="41"/>
      <c r="H40" s="41"/>
      <c r="I40" s="42"/>
      <c r="J40" s="13"/>
      <c r="K40" s="36" t="s">
        <v>162</v>
      </c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14"/>
      <c r="BI40" s="37" t="s">
        <v>5</v>
      </c>
      <c r="BJ40" s="38"/>
      <c r="BK40" s="38"/>
      <c r="BL40" s="38"/>
      <c r="BM40" s="38"/>
      <c r="BN40" s="38"/>
      <c r="BO40" s="38"/>
      <c r="BP40" s="38"/>
      <c r="BQ40" s="38"/>
      <c r="BR40" s="38"/>
      <c r="BS40" s="39"/>
      <c r="BT40" s="15">
        <f>'[1]ДСК'!$F$247+'[1]ДСК'!$F$258</f>
        <v>35468.56</v>
      </c>
      <c r="BU40" s="12">
        <v>57152.84500000003</v>
      </c>
      <c r="BV40" s="30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2"/>
    </row>
    <row r="41" spans="1:90" s="6" customFormat="1" ht="45" customHeight="1">
      <c r="A41" s="24" t="s">
        <v>100</v>
      </c>
      <c r="B41" s="25"/>
      <c r="C41" s="25"/>
      <c r="D41" s="25"/>
      <c r="E41" s="25"/>
      <c r="F41" s="25"/>
      <c r="G41" s="25"/>
      <c r="H41" s="25"/>
      <c r="I41" s="26"/>
      <c r="J41" s="5"/>
      <c r="K41" s="20" t="s">
        <v>101</v>
      </c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7"/>
      <c r="BI41" s="21" t="s">
        <v>5</v>
      </c>
      <c r="BJ41" s="22"/>
      <c r="BK41" s="22"/>
      <c r="BL41" s="22"/>
      <c r="BM41" s="22"/>
      <c r="BN41" s="22"/>
      <c r="BO41" s="22"/>
      <c r="BP41" s="22"/>
      <c r="BQ41" s="22"/>
      <c r="BR41" s="22"/>
      <c r="BS41" s="23"/>
      <c r="BT41" s="15">
        <v>0</v>
      </c>
      <c r="BU41" s="12">
        <v>0</v>
      </c>
      <c r="BV41" s="30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2"/>
    </row>
    <row r="42" spans="1:90" s="6" customFormat="1" ht="30" customHeight="1">
      <c r="A42" s="24" t="s">
        <v>102</v>
      </c>
      <c r="B42" s="25"/>
      <c r="C42" s="25"/>
      <c r="D42" s="25"/>
      <c r="E42" s="25"/>
      <c r="F42" s="25"/>
      <c r="G42" s="25"/>
      <c r="H42" s="25"/>
      <c r="I42" s="26"/>
      <c r="J42" s="5"/>
      <c r="K42" s="20" t="s">
        <v>103</v>
      </c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7"/>
      <c r="BI42" s="21" t="s">
        <v>5</v>
      </c>
      <c r="BJ42" s="22"/>
      <c r="BK42" s="22"/>
      <c r="BL42" s="22"/>
      <c r="BM42" s="22"/>
      <c r="BN42" s="22"/>
      <c r="BO42" s="22"/>
      <c r="BP42" s="22"/>
      <c r="BQ42" s="22"/>
      <c r="BR42" s="22"/>
      <c r="BS42" s="23"/>
      <c r="BT42" s="15">
        <v>1628.9</v>
      </c>
      <c r="BU42" s="12">
        <v>526.48</v>
      </c>
      <c r="BV42" s="33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5"/>
    </row>
    <row r="43" spans="1:90" s="6" customFormat="1" ht="30" customHeight="1">
      <c r="A43" s="24" t="s">
        <v>47</v>
      </c>
      <c r="B43" s="25"/>
      <c r="C43" s="25"/>
      <c r="D43" s="25"/>
      <c r="E43" s="25"/>
      <c r="F43" s="25"/>
      <c r="G43" s="25"/>
      <c r="H43" s="25"/>
      <c r="I43" s="26"/>
      <c r="J43" s="5"/>
      <c r="K43" s="20" t="s">
        <v>48</v>
      </c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7"/>
      <c r="BI43" s="21" t="s">
        <v>5</v>
      </c>
      <c r="BJ43" s="22"/>
      <c r="BK43" s="22"/>
      <c r="BL43" s="22"/>
      <c r="BM43" s="22"/>
      <c r="BN43" s="22"/>
      <c r="BO43" s="22"/>
      <c r="BP43" s="22"/>
      <c r="BQ43" s="22"/>
      <c r="BR43" s="22"/>
      <c r="BS43" s="23"/>
      <c r="BT43" s="12">
        <f>SUM(BT44:BT53)+BT55</f>
        <v>1774970.96</v>
      </c>
      <c r="BU43" s="12">
        <f>SUM(BU44:BU53)+BU55+BU56</f>
        <v>5670940.489</v>
      </c>
      <c r="BV43" s="88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7"/>
    </row>
    <row r="44" spans="1:90" s="6" customFormat="1" ht="53.25" customHeight="1">
      <c r="A44" s="24" t="s">
        <v>49</v>
      </c>
      <c r="B44" s="25"/>
      <c r="C44" s="25"/>
      <c r="D44" s="25"/>
      <c r="E44" s="25"/>
      <c r="F44" s="25"/>
      <c r="G44" s="25"/>
      <c r="H44" s="25"/>
      <c r="I44" s="26"/>
      <c r="J44" s="5"/>
      <c r="K44" s="20" t="s">
        <v>134</v>
      </c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7"/>
      <c r="BI44" s="21" t="s">
        <v>5</v>
      </c>
      <c r="BJ44" s="22"/>
      <c r="BK44" s="22"/>
      <c r="BL44" s="22"/>
      <c r="BM44" s="22"/>
      <c r="BN44" s="22"/>
      <c r="BO44" s="22"/>
      <c r="BP44" s="22"/>
      <c r="BQ44" s="22"/>
      <c r="BR44" s="22"/>
      <c r="BS44" s="23"/>
      <c r="BT44" s="12">
        <v>860496.35</v>
      </c>
      <c r="BU44" s="12">
        <v>872023.23</v>
      </c>
      <c r="BV44" s="78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80"/>
    </row>
    <row r="45" spans="1:90" s="6" customFormat="1" ht="45" customHeight="1">
      <c r="A45" s="24" t="s">
        <v>50</v>
      </c>
      <c r="B45" s="25"/>
      <c r="C45" s="25"/>
      <c r="D45" s="25"/>
      <c r="E45" s="25"/>
      <c r="F45" s="25"/>
      <c r="G45" s="25"/>
      <c r="H45" s="25"/>
      <c r="I45" s="26"/>
      <c r="J45" s="5"/>
      <c r="K45" s="20" t="s">
        <v>51</v>
      </c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7"/>
      <c r="BI45" s="21" t="s">
        <v>5</v>
      </c>
      <c r="BJ45" s="22"/>
      <c r="BK45" s="22"/>
      <c r="BL45" s="22"/>
      <c r="BM45" s="22"/>
      <c r="BN45" s="22"/>
      <c r="BO45" s="22"/>
      <c r="BP45" s="22"/>
      <c r="BQ45" s="22"/>
      <c r="BR45" s="22"/>
      <c r="BS45" s="23"/>
      <c r="BT45" s="12">
        <v>0</v>
      </c>
      <c r="BU45" s="12">
        <v>0</v>
      </c>
      <c r="BV45" s="85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7"/>
    </row>
    <row r="46" spans="1:90" s="6" customFormat="1" ht="15" customHeight="1">
      <c r="A46" s="24" t="s">
        <v>52</v>
      </c>
      <c r="B46" s="25"/>
      <c r="C46" s="25"/>
      <c r="D46" s="25"/>
      <c r="E46" s="25"/>
      <c r="F46" s="25"/>
      <c r="G46" s="25"/>
      <c r="H46" s="25"/>
      <c r="I46" s="26"/>
      <c r="J46" s="5"/>
      <c r="K46" s="20" t="s">
        <v>53</v>
      </c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7"/>
      <c r="BI46" s="21" t="s">
        <v>5</v>
      </c>
      <c r="BJ46" s="22"/>
      <c r="BK46" s="22"/>
      <c r="BL46" s="22"/>
      <c r="BM46" s="22"/>
      <c r="BN46" s="22"/>
      <c r="BO46" s="22"/>
      <c r="BP46" s="22"/>
      <c r="BQ46" s="22"/>
      <c r="BR46" s="22"/>
      <c r="BS46" s="23"/>
      <c r="BT46" s="12">
        <v>591162.58</v>
      </c>
      <c r="BU46" s="12">
        <v>650605.4299999999</v>
      </c>
      <c r="BV46" s="78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80"/>
    </row>
    <row r="47" spans="1:90" s="6" customFormat="1" ht="15" customHeight="1">
      <c r="A47" s="24" t="s">
        <v>54</v>
      </c>
      <c r="B47" s="25"/>
      <c r="C47" s="25"/>
      <c r="D47" s="25"/>
      <c r="E47" s="25"/>
      <c r="F47" s="25"/>
      <c r="G47" s="25"/>
      <c r="H47" s="25"/>
      <c r="I47" s="26"/>
      <c r="J47" s="5"/>
      <c r="K47" s="20" t="s">
        <v>22</v>
      </c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7"/>
      <c r="BI47" s="21" t="s">
        <v>5</v>
      </c>
      <c r="BJ47" s="22"/>
      <c r="BK47" s="22"/>
      <c r="BL47" s="22"/>
      <c r="BM47" s="22"/>
      <c r="BN47" s="22"/>
      <c r="BO47" s="22"/>
      <c r="BP47" s="22"/>
      <c r="BQ47" s="22"/>
      <c r="BR47" s="22"/>
      <c r="BS47" s="23"/>
      <c r="BT47" s="12">
        <v>322742.31</v>
      </c>
      <c r="BU47" s="12">
        <v>315402.5</v>
      </c>
      <c r="BV47" s="85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7"/>
    </row>
    <row r="48" spans="1:90" s="6" customFormat="1" ht="57" customHeight="1">
      <c r="A48" s="24" t="s">
        <v>55</v>
      </c>
      <c r="B48" s="25"/>
      <c r="C48" s="25"/>
      <c r="D48" s="25"/>
      <c r="E48" s="25"/>
      <c r="F48" s="25"/>
      <c r="G48" s="25"/>
      <c r="H48" s="25"/>
      <c r="I48" s="26"/>
      <c r="J48" s="5"/>
      <c r="K48" s="20" t="s">
        <v>195</v>
      </c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7"/>
      <c r="BI48" s="21" t="s">
        <v>5</v>
      </c>
      <c r="BJ48" s="22"/>
      <c r="BK48" s="22"/>
      <c r="BL48" s="22"/>
      <c r="BM48" s="22"/>
      <c r="BN48" s="22"/>
      <c r="BO48" s="22"/>
      <c r="BP48" s="22"/>
      <c r="BQ48" s="22"/>
      <c r="BR48" s="22"/>
      <c r="BS48" s="23"/>
      <c r="BT48" s="12">
        <v>0</v>
      </c>
      <c r="BU48" s="12">
        <v>248441.6</v>
      </c>
      <c r="BV48" s="85" t="s">
        <v>196</v>
      </c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7"/>
    </row>
    <row r="49" spans="1:90" s="6" customFormat="1" ht="48.75" customHeight="1">
      <c r="A49" s="24" t="s">
        <v>56</v>
      </c>
      <c r="B49" s="25"/>
      <c r="C49" s="25"/>
      <c r="D49" s="25"/>
      <c r="E49" s="25"/>
      <c r="F49" s="25"/>
      <c r="G49" s="25"/>
      <c r="H49" s="25"/>
      <c r="I49" s="26"/>
      <c r="J49" s="5"/>
      <c r="K49" s="20" t="s">
        <v>104</v>
      </c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7"/>
      <c r="BI49" s="21" t="s">
        <v>5</v>
      </c>
      <c r="BJ49" s="22"/>
      <c r="BK49" s="22"/>
      <c r="BL49" s="22"/>
      <c r="BM49" s="22"/>
      <c r="BN49" s="22"/>
      <c r="BO49" s="22"/>
      <c r="BP49" s="22"/>
      <c r="BQ49" s="22"/>
      <c r="BR49" s="22"/>
      <c r="BS49" s="23"/>
      <c r="BT49" s="12">
        <v>151</v>
      </c>
      <c r="BU49" s="12">
        <v>99.3</v>
      </c>
      <c r="BV49" s="78" t="s">
        <v>135</v>
      </c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80"/>
    </row>
    <row r="50" spans="1:90" s="6" customFormat="1" ht="15" customHeight="1">
      <c r="A50" s="24" t="s">
        <v>57</v>
      </c>
      <c r="B50" s="25"/>
      <c r="C50" s="25"/>
      <c r="D50" s="25"/>
      <c r="E50" s="25"/>
      <c r="F50" s="25"/>
      <c r="G50" s="25"/>
      <c r="H50" s="25"/>
      <c r="I50" s="26"/>
      <c r="J50" s="5"/>
      <c r="K50" s="20" t="s">
        <v>105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7"/>
      <c r="BI50" s="21" t="s">
        <v>5</v>
      </c>
      <c r="BJ50" s="22"/>
      <c r="BK50" s="22"/>
      <c r="BL50" s="22"/>
      <c r="BM50" s="22"/>
      <c r="BN50" s="22"/>
      <c r="BO50" s="22"/>
      <c r="BP50" s="22"/>
      <c r="BQ50" s="22"/>
      <c r="BR50" s="22"/>
      <c r="BS50" s="23"/>
      <c r="BT50" s="12">
        <v>0</v>
      </c>
      <c r="BU50" s="12">
        <v>0</v>
      </c>
      <c r="BV50" s="78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80"/>
    </row>
    <row r="51" spans="1:90" s="6" customFormat="1" ht="54" customHeight="1">
      <c r="A51" s="24" t="s">
        <v>61</v>
      </c>
      <c r="B51" s="25"/>
      <c r="C51" s="25"/>
      <c r="D51" s="25"/>
      <c r="E51" s="25"/>
      <c r="F51" s="25"/>
      <c r="G51" s="25"/>
      <c r="H51" s="25"/>
      <c r="I51" s="26"/>
      <c r="J51" s="5"/>
      <c r="K51" s="20" t="s">
        <v>23</v>
      </c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7"/>
      <c r="BI51" s="21" t="s">
        <v>5</v>
      </c>
      <c r="BJ51" s="22"/>
      <c r="BK51" s="22"/>
      <c r="BL51" s="22"/>
      <c r="BM51" s="22"/>
      <c r="BN51" s="22"/>
      <c r="BO51" s="22"/>
      <c r="BP51" s="22"/>
      <c r="BQ51" s="22"/>
      <c r="BR51" s="22"/>
      <c r="BS51" s="23"/>
      <c r="BT51" s="12">
        <v>407.22</v>
      </c>
      <c r="BU51" s="12">
        <v>1033506.404</v>
      </c>
      <c r="BV51" s="78" t="s">
        <v>181</v>
      </c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80"/>
    </row>
    <row r="52" spans="1:90" s="6" customFormat="1" ht="45.75" customHeight="1">
      <c r="A52" s="24" t="s">
        <v>106</v>
      </c>
      <c r="B52" s="25"/>
      <c r="C52" s="25"/>
      <c r="D52" s="25"/>
      <c r="E52" s="25"/>
      <c r="F52" s="25"/>
      <c r="G52" s="25"/>
      <c r="H52" s="25"/>
      <c r="I52" s="26"/>
      <c r="J52" s="5"/>
      <c r="K52" s="20" t="s">
        <v>24</v>
      </c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7"/>
      <c r="BI52" s="21" t="s">
        <v>5</v>
      </c>
      <c r="BJ52" s="22"/>
      <c r="BK52" s="22"/>
      <c r="BL52" s="22"/>
      <c r="BM52" s="22"/>
      <c r="BN52" s="22"/>
      <c r="BO52" s="22"/>
      <c r="BP52" s="22"/>
      <c r="BQ52" s="22"/>
      <c r="BR52" s="22"/>
      <c r="BS52" s="23"/>
      <c r="BT52" s="12">
        <v>11.5</v>
      </c>
      <c r="BU52" s="12">
        <v>173.53</v>
      </c>
      <c r="BV52" s="78" t="s">
        <v>135</v>
      </c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80"/>
    </row>
    <row r="53" spans="1:90" s="6" customFormat="1" ht="84" customHeight="1">
      <c r="A53" s="24" t="s">
        <v>107</v>
      </c>
      <c r="B53" s="25"/>
      <c r="C53" s="25"/>
      <c r="D53" s="25"/>
      <c r="E53" s="25"/>
      <c r="F53" s="25"/>
      <c r="G53" s="25"/>
      <c r="H53" s="25"/>
      <c r="I53" s="26"/>
      <c r="J53" s="5"/>
      <c r="K53" s="20" t="s">
        <v>58</v>
      </c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7"/>
      <c r="BI53" s="21" t="s">
        <v>5</v>
      </c>
      <c r="BJ53" s="22"/>
      <c r="BK53" s="22"/>
      <c r="BL53" s="22"/>
      <c r="BM53" s="22"/>
      <c r="BN53" s="22"/>
      <c r="BO53" s="22"/>
      <c r="BP53" s="22"/>
      <c r="BQ53" s="22"/>
      <c r="BR53" s="22"/>
      <c r="BS53" s="23"/>
      <c r="BT53" s="11">
        <v>0</v>
      </c>
      <c r="BU53" s="12">
        <v>1135</v>
      </c>
      <c r="BV53" s="68" t="s">
        <v>199</v>
      </c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70"/>
    </row>
    <row r="54" spans="1:90" s="6" customFormat="1" ht="40.5" customHeight="1">
      <c r="A54" s="24" t="s">
        <v>108</v>
      </c>
      <c r="B54" s="25"/>
      <c r="C54" s="25"/>
      <c r="D54" s="25"/>
      <c r="E54" s="25"/>
      <c r="F54" s="25"/>
      <c r="G54" s="25"/>
      <c r="H54" s="25"/>
      <c r="I54" s="26"/>
      <c r="J54" s="5"/>
      <c r="K54" s="20" t="s">
        <v>59</v>
      </c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7"/>
      <c r="BI54" s="21" t="s">
        <v>60</v>
      </c>
      <c r="BJ54" s="22"/>
      <c r="BK54" s="22"/>
      <c r="BL54" s="22"/>
      <c r="BM54" s="22"/>
      <c r="BN54" s="22"/>
      <c r="BO54" s="22"/>
      <c r="BP54" s="22"/>
      <c r="BQ54" s="22"/>
      <c r="BR54" s="22"/>
      <c r="BS54" s="23"/>
      <c r="BT54" s="5" t="s">
        <v>187</v>
      </c>
      <c r="BU54" s="16">
        <v>9828</v>
      </c>
      <c r="BV54" s="68" t="s">
        <v>197</v>
      </c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70"/>
    </row>
    <row r="55" spans="1:90" s="6" customFormat="1" ht="111.75" customHeight="1">
      <c r="A55" s="24" t="s">
        <v>109</v>
      </c>
      <c r="B55" s="25"/>
      <c r="C55" s="25"/>
      <c r="D55" s="25"/>
      <c r="E55" s="25"/>
      <c r="F55" s="25"/>
      <c r="G55" s="25"/>
      <c r="H55" s="25"/>
      <c r="I55" s="26"/>
      <c r="J55" s="5"/>
      <c r="K55" s="20" t="s">
        <v>62</v>
      </c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7"/>
      <c r="BI55" s="21" t="s">
        <v>5</v>
      </c>
      <c r="BJ55" s="22"/>
      <c r="BK55" s="22"/>
      <c r="BL55" s="22"/>
      <c r="BM55" s="22"/>
      <c r="BN55" s="22"/>
      <c r="BO55" s="22"/>
      <c r="BP55" s="22"/>
      <c r="BQ55" s="22"/>
      <c r="BR55" s="22"/>
      <c r="BS55" s="23"/>
      <c r="BT55" s="11">
        <v>0</v>
      </c>
      <c r="BU55" s="11">
        <v>0</v>
      </c>
      <c r="BV55" s="45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7"/>
    </row>
    <row r="56" spans="1:90" s="6" customFormat="1" ht="54" customHeight="1">
      <c r="A56" s="24" t="s">
        <v>110</v>
      </c>
      <c r="B56" s="25"/>
      <c r="C56" s="25"/>
      <c r="D56" s="25"/>
      <c r="E56" s="25"/>
      <c r="F56" s="25"/>
      <c r="G56" s="25"/>
      <c r="H56" s="25"/>
      <c r="I56" s="26"/>
      <c r="J56" s="5"/>
      <c r="K56" s="20" t="s">
        <v>111</v>
      </c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7"/>
      <c r="BI56" s="21" t="s">
        <v>5</v>
      </c>
      <c r="BJ56" s="22"/>
      <c r="BK56" s="22"/>
      <c r="BL56" s="22"/>
      <c r="BM56" s="22"/>
      <c r="BN56" s="22"/>
      <c r="BO56" s="22"/>
      <c r="BP56" s="22"/>
      <c r="BQ56" s="22"/>
      <c r="BR56" s="22"/>
      <c r="BS56" s="23"/>
      <c r="BT56" s="11">
        <v>0</v>
      </c>
      <c r="BU56" s="11">
        <f>SUM(BU57:BU69)</f>
        <v>2549553.495</v>
      </c>
      <c r="BV56" s="27" t="s">
        <v>135</v>
      </c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9"/>
    </row>
    <row r="57" spans="1:90" s="6" customFormat="1" ht="17.25" customHeight="1">
      <c r="A57" s="24" t="s">
        <v>173</v>
      </c>
      <c r="B57" s="25"/>
      <c r="C57" s="25"/>
      <c r="D57" s="25"/>
      <c r="E57" s="25"/>
      <c r="F57" s="25"/>
      <c r="G57" s="25"/>
      <c r="H57" s="25"/>
      <c r="I57" s="26"/>
      <c r="J57" s="5"/>
      <c r="K57" s="20" t="s">
        <v>177</v>
      </c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7"/>
      <c r="BI57" s="21" t="s">
        <v>5</v>
      </c>
      <c r="BJ57" s="22"/>
      <c r="BK57" s="22"/>
      <c r="BL57" s="22"/>
      <c r="BM57" s="22"/>
      <c r="BN57" s="22"/>
      <c r="BO57" s="22"/>
      <c r="BP57" s="22"/>
      <c r="BQ57" s="22"/>
      <c r="BR57" s="22"/>
      <c r="BS57" s="23"/>
      <c r="BT57" s="11">
        <v>0</v>
      </c>
      <c r="BU57" s="12">
        <v>512521.67999999993</v>
      </c>
      <c r="BV57" s="30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2"/>
    </row>
    <row r="58" spans="1:90" s="6" customFormat="1" ht="17.25" customHeight="1">
      <c r="A58" s="24" t="s">
        <v>174</v>
      </c>
      <c r="B58" s="25"/>
      <c r="C58" s="25"/>
      <c r="D58" s="25"/>
      <c r="E58" s="25"/>
      <c r="F58" s="25"/>
      <c r="G58" s="25"/>
      <c r="H58" s="25"/>
      <c r="I58" s="26"/>
      <c r="J58" s="5"/>
      <c r="K58" s="36" t="s">
        <v>182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14"/>
      <c r="BI58" s="37" t="s">
        <v>5</v>
      </c>
      <c r="BJ58" s="38"/>
      <c r="BK58" s="38"/>
      <c r="BL58" s="38"/>
      <c r="BM58" s="38"/>
      <c r="BN58" s="38"/>
      <c r="BO58" s="38"/>
      <c r="BP58" s="38"/>
      <c r="BQ58" s="38"/>
      <c r="BR58" s="38"/>
      <c r="BS58" s="39"/>
      <c r="BT58" s="12">
        <v>0</v>
      </c>
      <c r="BU58" s="12">
        <v>1510960.8</v>
      </c>
      <c r="BV58" s="30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2"/>
    </row>
    <row r="59" spans="1:90" s="6" customFormat="1" ht="17.25" customHeight="1">
      <c r="A59" s="24" t="s">
        <v>175</v>
      </c>
      <c r="B59" s="25"/>
      <c r="C59" s="25"/>
      <c r="D59" s="25"/>
      <c r="E59" s="25"/>
      <c r="F59" s="25"/>
      <c r="G59" s="25"/>
      <c r="H59" s="25"/>
      <c r="I59" s="26"/>
      <c r="J59" s="5"/>
      <c r="K59" s="20" t="s">
        <v>184</v>
      </c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7"/>
      <c r="BI59" s="21" t="s">
        <v>5</v>
      </c>
      <c r="BJ59" s="22"/>
      <c r="BK59" s="22"/>
      <c r="BL59" s="22"/>
      <c r="BM59" s="22"/>
      <c r="BN59" s="22"/>
      <c r="BO59" s="22"/>
      <c r="BP59" s="22"/>
      <c r="BQ59" s="22"/>
      <c r="BR59" s="22"/>
      <c r="BS59" s="23"/>
      <c r="BT59" s="11">
        <v>0</v>
      </c>
      <c r="BU59" s="11">
        <v>5971.14</v>
      </c>
      <c r="BV59" s="30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2"/>
    </row>
    <row r="60" spans="1:90" s="6" customFormat="1" ht="17.25" customHeight="1">
      <c r="A60" s="24" t="s">
        <v>176</v>
      </c>
      <c r="B60" s="25"/>
      <c r="C60" s="25"/>
      <c r="D60" s="25"/>
      <c r="E60" s="25"/>
      <c r="F60" s="25"/>
      <c r="G60" s="25"/>
      <c r="H60" s="25"/>
      <c r="I60" s="26"/>
      <c r="J60" s="5"/>
      <c r="K60" s="20" t="s">
        <v>178</v>
      </c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7"/>
      <c r="BI60" s="21" t="s">
        <v>5</v>
      </c>
      <c r="BJ60" s="22"/>
      <c r="BK60" s="22"/>
      <c r="BL60" s="22"/>
      <c r="BM60" s="22"/>
      <c r="BN60" s="22"/>
      <c r="BO60" s="22"/>
      <c r="BP60" s="22"/>
      <c r="BQ60" s="22"/>
      <c r="BR60" s="22"/>
      <c r="BS60" s="23"/>
      <c r="BT60" s="11">
        <v>0</v>
      </c>
      <c r="BU60" s="11">
        <v>1806.16451</v>
      </c>
      <c r="BV60" s="30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2"/>
    </row>
    <row r="61" spans="1:90" s="6" customFormat="1" ht="17.25" customHeight="1">
      <c r="A61" s="24" t="s">
        <v>185</v>
      </c>
      <c r="B61" s="25"/>
      <c r="C61" s="25"/>
      <c r="D61" s="25"/>
      <c r="E61" s="25"/>
      <c r="F61" s="25"/>
      <c r="G61" s="25"/>
      <c r="H61" s="25"/>
      <c r="I61" s="26"/>
      <c r="J61" s="5"/>
      <c r="K61" s="20" t="s">
        <v>191</v>
      </c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7"/>
      <c r="BI61" s="21" t="s">
        <v>5</v>
      </c>
      <c r="BJ61" s="22"/>
      <c r="BK61" s="22"/>
      <c r="BL61" s="22"/>
      <c r="BM61" s="22"/>
      <c r="BN61" s="22"/>
      <c r="BO61" s="22"/>
      <c r="BP61" s="22"/>
      <c r="BQ61" s="22"/>
      <c r="BR61" s="22"/>
      <c r="BS61" s="23"/>
      <c r="BT61" s="11">
        <v>0</v>
      </c>
      <c r="BU61" s="11">
        <v>208897.11</v>
      </c>
      <c r="BV61" s="30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2"/>
    </row>
    <row r="62" spans="1:90" s="6" customFormat="1" ht="27" customHeight="1">
      <c r="A62" s="24" t="s">
        <v>189</v>
      </c>
      <c r="B62" s="25"/>
      <c r="C62" s="25"/>
      <c r="D62" s="25"/>
      <c r="E62" s="25"/>
      <c r="F62" s="25"/>
      <c r="G62" s="25"/>
      <c r="H62" s="25"/>
      <c r="I62" s="26"/>
      <c r="J62" s="5"/>
      <c r="K62" s="20" t="s">
        <v>192</v>
      </c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7"/>
      <c r="BI62" s="21" t="s">
        <v>5</v>
      </c>
      <c r="BJ62" s="22"/>
      <c r="BK62" s="22"/>
      <c r="BL62" s="22"/>
      <c r="BM62" s="22"/>
      <c r="BN62" s="22"/>
      <c r="BO62" s="22"/>
      <c r="BP62" s="22"/>
      <c r="BQ62" s="22"/>
      <c r="BR62" s="22"/>
      <c r="BS62" s="23"/>
      <c r="BT62" s="11">
        <v>0</v>
      </c>
      <c r="BU62" s="11">
        <v>312921.415</v>
      </c>
      <c r="BV62" s="30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2"/>
    </row>
    <row r="63" spans="1:90" s="6" customFormat="1" ht="27" customHeight="1">
      <c r="A63" s="24" t="s">
        <v>190</v>
      </c>
      <c r="B63" s="25"/>
      <c r="C63" s="25"/>
      <c r="D63" s="25"/>
      <c r="E63" s="25"/>
      <c r="F63" s="25"/>
      <c r="G63" s="25"/>
      <c r="H63" s="25"/>
      <c r="I63" s="26"/>
      <c r="J63" s="5"/>
      <c r="K63" s="20" t="s">
        <v>202</v>
      </c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7"/>
      <c r="BI63" s="21" t="s">
        <v>5</v>
      </c>
      <c r="BJ63" s="22"/>
      <c r="BK63" s="22"/>
      <c r="BL63" s="22"/>
      <c r="BM63" s="22"/>
      <c r="BN63" s="22"/>
      <c r="BO63" s="22"/>
      <c r="BP63" s="22"/>
      <c r="BQ63" s="22"/>
      <c r="BR63" s="22"/>
      <c r="BS63" s="23"/>
      <c r="BT63" s="11">
        <v>0</v>
      </c>
      <c r="BU63" s="11">
        <v>14219.75743</v>
      </c>
      <c r="BV63" s="30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2"/>
    </row>
    <row r="64" spans="1:90" s="6" customFormat="1" ht="14.25" customHeight="1">
      <c r="A64" s="24" t="s">
        <v>203</v>
      </c>
      <c r="B64" s="25"/>
      <c r="C64" s="25"/>
      <c r="D64" s="25"/>
      <c r="E64" s="25"/>
      <c r="F64" s="25"/>
      <c r="G64" s="25"/>
      <c r="H64" s="25"/>
      <c r="I64" s="26"/>
      <c r="J64" s="5"/>
      <c r="K64" s="20" t="s">
        <v>208</v>
      </c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7"/>
      <c r="BI64" s="21" t="s">
        <v>5</v>
      </c>
      <c r="BJ64" s="22"/>
      <c r="BK64" s="22"/>
      <c r="BL64" s="22"/>
      <c r="BM64" s="22"/>
      <c r="BN64" s="22"/>
      <c r="BO64" s="22"/>
      <c r="BP64" s="22"/>
      <c r="BQ64" s="22"/>
      <c r="BR64" s="22"/>
      <c r="BS64" s="23"/>
      <c r="BT64" s="11">
        <v>0</v>
      </c>
      <c r="BU64" s="11">
        <v>1876.58</v>
      </c>
      <c r="BV64" s="30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2"/>
    </row>
    <row r="65" spans="1:90" s="6" customFormat="1" ht="14.25" customHeight="1">
      <c r="A65" s="24" t="s">
        <v>204</v>
      </c>
      <c r="B65" s="25"/>
      <c r="C65" s="25"/>
      <c r="D65" s="25"/>
      <c r="E65" s="25"/>
      <c r="F65" s="25"/>
      <c r="G65" s="25"/>
      <c r="H65" s="25"/>
      <c r="I65" s="26"/>
      <c r="J65" s="5"/>
      <c r="K65" s="20" t="s">
        <v>209</v>
      </c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7"/>
      <c r="BI65" s="21" t="s">
        <v>5</v>
      </c>
      <c r="BJ65" s="22"/>
      <c r="BK65" s="22"/>
      <c r="BL65" s="22"/>
      <c r="BM65" s="22"/>
      <c r="BN65" s="22"/>
      <c r="BO65" s="22"/>
      <c r="BP65" s="22"/>
      <c r="BQ65" s="22"/>
      <c r="BR65" s="22"/>
      <c r="BS65" s="23"/>
      <c r="BT65" s="11">
        <v>0</v>
      </c>
      <c r="BU65" s="11">
        <v>525</v>
      </c>
      <c r="BV65" s="30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2"/>
    </row>
    <row r="66" spans="1:90" s="6" customFormat="1" ht="12.75" customHeight="1">
      <c r="A66" s="24" t="s">
        <v>205</v>
      </c>
      <c r="B66" s="25"/>
      <c r="C66" s="25"/>
      <c r="D66" s="25"/>
      <c r="E66" s="25"/>
      <c r="F66" s="25"/>
      <c r="G66" s="25"/>
      <c r="H66" s="25"/>
      <c r="I66" s="26"/>
      <c r="J66" s="5"/>
      <c r="K66" s="20" t="s">
        <v>210</v>
      </c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7"/>
      <c r="BI66" s="21" t="s">
        <v>5</v>
      </c>
      <c r="BJ66" s="22"/>
      <c r="BK66" s="22"/>
      <c r="BL66" s="22"/>
      <c r="BM66" s="22"/>
      <c r="BN66" s="22"/>
      <c r="BO66" s="22"/>
      <c r="BP66" s="22"/>
      <c r="BQ66" s="22"/>
      <c r="BR66" s="22"/>
      <c r="BS66" s="23"/>
      <c r="BT66" s="11">
        <v>0</v>
      </c>
      <c r="BU66" s="11">
        <v>2969.69</v>
      </c>
      <c r="BV66" s="30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2"/>
    </row>
    <row r="67" spans="1:90" s="6" customFormat="1" ht="15.75" customHeight="1">
      <c r="A67" s="24" t="s">
        <v>206</v>
      </c>
      <c r="B67" s="25"/>
      <c r="C67" s="25"/>
      <c r="D67" s="25"/>
      <c r="E67" s="25"/>
      <c r="F67" s="25"/>
      <c r="G67" s="25"/>
      <c r="H67" s="25"/>
      <c r="I67" s="26"/>
      <c r="J67" s="5"/>
      <c r="K67" s="20" t="s">
        <v>211</v>
      </c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7"/>
      <c r="BI67" s="21" t="s">
        <v>5</v>
      </c>
      <c r="BJ67" s="22"/>
      <c r="BK67" s="22"/>
      <c r="BL67" s="22"/>
      <c r="BM67" s="22"/>
      <c r="BN67" s="22"/>
      <c r="BO67" s="22"/>
      <c r="BP67" s="22"/>
      <c r="BQ67" s="22"/>
      <c r="BR67" s="22"/>
      <c r="BS67" s="23"/>
      <c r="BT67" s="11">
        <v>0</v>
      </c>
      <c r="BU67" s="11">
        <v>374.49</v>
      </c>
      <c r="BV67" s="30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2"/>
    </row>
    <row r="68" spans="1:90" s="6" customFormat="1" ht="15.75" customHeight="1">
      <c r="A68" s="24" t="s">
        <v>207</v>
      </c>
      <c r="B68" s="25"/>
      <c r="C68" s="25"/>
      <c r="D68" s="25"/>
      <c r="E68" s="25"/>
      <c r="F68" s="25"/>
      <c r="G68" s="25"/>
      <c r="H68" s="25"/>
      <c r="I68" s="26"/>
      <c r="J68" s="5"/>
      <c r="K68" s="20" t="s">
        <v>213</v>
      </c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7"/>
      <c r="BI68" s="21" t="s">
        <v>5</v>
      </c>
      <c r="BJ68" s="22"/>
      <c r="BK68" s="22"/>
      <c r="BL68" s="22"/>
      <c r="BM68" s="22"/>
      <c r="BN68" s="22"/>
      <c r="BO68" s="22"/>
      <c r="BP68" s="22"/>
      <c r="BQ68" s="22"/>
      <c r="BR68" s="22"/>
      <c r="BS68" s="23"/>
      <c r="BT68" s="11">
        <v>0</v>
      </c>
      <c r="BU68" s="11">
        <v>1228.37536</v>
      </c>
      <c r="BV68" s="30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2"/>
    </row>
    <row r="69" spans="1:90" s="6" customFormat="1" ht="17.25" customHeight="1">
      <c r="A69" s="24" t="s">
        <v>212</v>
      </c>
      <c r="B69" s="25"/>
      <c r="C69" s="25"/>
      <c r="D69" s="25"/>
      <c r="E69" s="25"/>
      <c r="F69" s="25"/>
      <c r="G69" s="25"/>
      <c r="H69" s="25"/>
      <c r="I69" s="26"/>
      <c r="J69" s="5"/>
      <c r="K69" s="20" t="s">
        <v>179</v>
      </c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7"/>
      <c r="BI69" s="21" t="s">
        <v>5</v>
      </c>
      <c r="BJ69" s="22"/>
      <c r="BK69" s="22"/>
      <c r="BL69" s="22"/>
      <c r="BM69" s="22"/>
      <c r="BN69" s="22"/>
      <c r="BO69" s="22"/>
      <c r="BP69" s="22"/>
      <c r="BQ69" s="22"/>
      <c r="BR69" s="22"/>
      <c r="BS69" s="23"/>
      <c r="BT69" s="11">
        <v>0</v>
      </c>
      <c r="BU69" s="11">
        <v>-24718.707300000126</v>
      </c>
      <c r="BV69" s="33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5"/>
    </row>
    <row r="70" spans="1:90" s="6" customFormat="1" ht="57.75" customHeight="1">
      <c r="A70" s="24" t="s">
        <v>15</v>
      </c>
      <c r="B70" s="25"/>
      <c r="C70" s="25"/>
      <c r="D70" s="25"/>
      <c r="E70" s="25"/>
      <c r="F70" s="25"/>
      <c r="G70" s="25"/>
      <c r="H70" s="25"/>
      <c r="I70" s="26"/>
      <c r="J70" s="5"/>
      <c r="K70" s="20" t="s">
        <v>25</v>
      </c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7"/>
      <c r="BI70" s="21" t="s">
        <v>5</v>
      </c>
      <c r="BJ70" s="22"/>
      <c r="BK70" s="22"/>
      <c r="BL70" s="22"/>
      <c r="BM70" s="22"/>
      <c r="BN70" s="22"/>
      <c r="BO70" s="22"/>
      <c r="BP70" s="22"/>
      <c r="BQ70" s="22"/>
      <c r="BR70" s="22"/>
      <c r="BS70" s="23"/>
      <c r="BT70" s="11">
        <v>-467712.77999999997</v>
      </c>
      <c r="BU70" s="12">
        <v>831613.3212681429</v>
      </c>
      <c r="BV70" s="45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7"/>
    </row>
    <row r="71" spans="1:90" s="6" customFormat="1" ht="30" customHeight="1">
      <c r="A71" s="24" t="s">
        <v>16</v>
      </c>
      <c r="B71" s="25"/>
      <c r="C71" s="25"/>
      <c r="D71" s="25"/>
      <c r="E71" s="25"/>
      <c r="F71" s="25"/>
      <c r="G71" s="25"/>
      <c r="H71" s="25"/>
      <c r="I71" s="26"/>
      <c r="J71" s="5"/>
      <c r="K71" s="20" t="s">
        <v>63</v>
      </c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7"/>
      <c r="BI71" s="21" t="s">
        <v>5</v>
      </c>
      <c r="BJ71" s="22"/>
      <c r="BK71" s="22"/>
      <c r="BL71" s="22"/>
      <c r="BM71" s="22"/>
      <c r="BN71" s="22"/>
      <c r="BO71" s="22"/>
      <c r="BP71" s="22"/>
      <c r="BQ71" s="22"/>
      <c r="BR71" s="22"/>
      <c r="BS71" s="23"/>
      <c r="BT71" s="5"/>
      <c r="BU71" s="11">
        <f>BU22+BU24+BU26</f>
        <v>490052.938</v>
      </c>
      <c r="BV71" s="45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7"/>
    </row>
    <row r="72" spans="1:90" s="6" customFormat="1" ht="45" customHeight="1">
      <c r="A72" s="24" t="s">
        <v>17</v>
      </c>
      <c r="B72" s="25"/>
      <c r="C72" s="25"/>
      <c r="D72" s="25"/>
      <c r="E72" s="25"/>
      <c r="F72" s="25"/>
      <c r="G72" s="25"/>
      <c r="H72" s="25"/>
      <c r="I72" s="26"/>
      <c r="J72" s="5"/>
      <c r="K72" s="20" t="s">
        <v>64</v>
      </c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7"/>
      <c r="BI72" s="21" t="s">
        <v>5</v>
      </c>
      <c r="BJ72" s="22"/>
      <c r="BK72" s="22"/>
      <c r="BL72" s="22"/>
      <c r="BM72" s="22"/>
      <c r="BN72" s="22"/>
      <c r="BO72" s="22"/>
      <c r="BP72" s="22"/>
      <c r="BQ72" s="22"/>
      <c r="BR72" s="22"/>
      <c r="BS72" s="23"/>
      <c r="BT72" s="12">
        <v>1995907.84</v>
      </c>
      <c r="BU72" s="12">
        <v>3123969.49</v>
      </c>
      <c r="BV72" s="66" t="s">
        <v>180</v>
      </c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4"/>
    </row>
    <row r="73" spans="1:90" s="6" customFormat="1" ht="44.25" customHeight="1">
      <c r="A73" s="24" t="s">
        <v>7</v>
      </c>
      <c r="B73" s="25"/>
      <c r="C73" s="25"/>
      <c r="D73" s="25"/>
      <c r="E73" s="25"/>
      <c r="F73" s="25"/>
      <c r="G73" s="25"/>
      <c r="H73" s="25"/>
      <c r="I73" s="26"/>
      <c r="J73" s="5"/>
      <c r="K73" s="20" t="s">
        <v>112</v>
      </c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7"/>
      <c r="BI73" s="21" t="s">
        <v>65</v>
      </c>
      <c r="BJ73" s="22"/>
      <c r="BK73" s="22"/>
      <c r="BL73" s="22"/>
      <c r="BM73" s="22"/>
      <c r="BN73" s="22"/>
      <c r="BO73" s="22"/>
      <c r="BP73" s="22"/>
      <c r="BQ73" s="22"/>
      <c r="BR73" s="22"/>
      <c r="BS73" s="23"/>
      <c r="BT73" s="12">
        <v>1452.118</v>
      </c>
      <c r="BU73" s="12">
        <v>2026.3940681422291</v>
      </c>
      <c r="BV73" s="89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91"/>
    </row>
    <row r="74" spans="1:90" s="6" customFormat="1" ht="60" customHeight="1">
      <c r="A74" s="24" t="s">
        <v>47</v>
      </c>
      <c r="B74" s="25"/>
      <c r="C74" s="25"/>
      <c r="D74" s="25"/>
      <c r="E74" s="25"/>
      <c r="F74" s="25"/>
      <c r="G74" s="25"/>
      <c r="H74" s="25"/>
      <c r="I74" s="26"/>
      <c r="J74" s="5"/>
      <c r="K74" s="20" t="s">
        <v>113</v>
      </c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7"/>
      <c r="BI74" s="68" t="s">
        <v>120</v>
      </c>
      <c r="BJ74" s="69"/>
      <c r="BK74" s="69"/>
      <c r="BL74" s="69"/>
      <c r="BM74" s="69"/>
      <c r="BN74" s="69"/>
      <c r="BO74" s="69"/>
      <c r="BP74" s="69"/>
      <c r="BQ74" s="69"/>
      <c r="BR74" s="69"/>
      <c r="BS74" s="70"/>
      <c r="BT74" s="11">
        <f>BT72/BT73</f>
        <v>1374.480476104559</v>
      </c>
      <c r="BU74" s="11">
        <f>BU72/BU73</f>
        <v>1541.6396737007888</v>
      </c>
      <c r="BV74" s="75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7"/>
    </row>
    <row r="75" spans="1:90" s="6" customFormat="1" ht="71.25" customHeight="1">
      <c r="A75" s="24" t="s">
        <v>26</v>
      </c>
      <c r="B75" s="25"/>
      <c r="C75" s="25"/>
      <c r="D75" s="25"/>
      <c r="E75" s="25"/>
      <c r="F75" s="25"/>
      <c r="G75" s="25"/>
      <c r="H75" s="25"/>
      <c r="I75" s="26"/>
      <c r="J75" s="5"/>
      <c r="K75" s="20" t="s">
        <v>67</v>
      </c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7"/>
      <c r="BI75" s="21" t="s">
        <v>38</v>
      </c>
      <c r="BJ75" s="22"/>
      <c r="BK75" s="22"/>
      <c r="BL75" s="22"/>
      <c r="BM75" s="22"/>
      <c r="BN75" s="22"/>
      <c r="BO75" s="22"/>
      <c r="BP75" s="22"/>
      <c r="BQ75" s="22"/>
      <c r="BR75" s="22"/>
      <c r="BS75" s="23"/>
      <c r="BT75" s="5" t="s">
        <v>38</v>
      </c>
      <c r="BU75" s="5" t="s">
        <v>38</v>
      </c>
      <c r="BV75" s="68" t="s">
        <v>38</v>
      </c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70"/>
    </row>
    <row r="76" spans="1:90" s="6" customFormat="1" ht="30" customHeight="1">
      <c r="A76" s="24" t="s">
        <v>6</v>
      </c>
      <c r="B76" s="25"/>
      <c r="C76" s="25"/>
      <c r="D76" s="25"/>
      <c r="E76" s="25"/>
      <c r="F76" s="25"/>
      <c r="G76" s="25"/>
      <c r="H76" s="25"/>
      <c r="I76" s="26"/>
      <c r="J76" s="5"/>
      <c r="K76" s="20" t="s">
        <v>68</v>
      </c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7"/>
      <c r="BI76" s="21" t="s">
        <v>69</v>
      </c>
      <c r="BJ76" s="22"/>
      <c r="BK76" s="22"/>
      <c r="BL76" s="22"/>
      <c r="BM76" s="22"/>
      <c r="BN76" s="22"/>
      <c r="BO76" s="22"/>
      <c r="BP76" s="22"/>
      <c r="BQ76" s="22"/>
      <c r="BR76" s="22"/>
      <c r="BS76" s="23"/>
      <c r="BT76" s="5" t="s">
        <v>187</v>
      </c>
      <c r="BU76" s="16">
        <v>585010</v>
      </c>
      <c r="BV76" s="45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7"/>
    </row>
    <row r="77" spans="1:90" s="6" customFormat="1" ht="15" customHeight="1">
      <c r="A77" s="24" t="s">
        <v>70</v>
      </c>
      <c r="B77" s="25"/>
      <c r="C77" s="25"/>
      <c r="D77" s="25"/>
      <c r="E77" s="25"/>
      <c r="F77" s="25"/>
      <c r="G77" s="25"/>
      <c r="H77" s="25"/>
      <c r="I77" s="26"/>
      <c r="J77" s="5"/>
      <c r="K77" s="20" t="s">
        <v>71</v>
      </c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7"/>
      <c r="BI77" s="21" t="s">
        <v>72</v>
      </c>
      <c r="BJ77" s="22"/>
      <c r="BK77" s="22"/>
      <c r="BL77" s="22"/>
      <c r="BM77" s="22"/>
      <c r="BN77" s="22"/>
      <c r="BO77" s="22"/>
      <c r="BP77" s="22"/>
      <c r="BQ77" s="22"/>
      <c r="BR77" s="22"/>
      <c r="BS77" s="23"/>
      <c r="BT77" s="5" t="s">
        <v>188</v>
      </c>
      <c r="BU77" s="12">
        <f>SUM(BU78:BU80)</f>
        <v>3847.6000000000004</v>
      </c>
      <c r="BV77" s="45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7"/>
    </row>
    <row r="78" spans="1:90" s="6" customFormat="1" ht="30" customHeight="1">
      <c r="A78" s="92" t="s">
        <v>140</v>
      </c>
      <c r="B78" s="93"/>
      <c r="C78" s="93"/>
      <c r="D78" s="93"/>
      <c r="E78" s="93"/>
      <c r="F78" s="93"/>
      <c r="G78" s="93"/>
      <c r="H78" s="93"/>
      <c r="I78" s="94"/>
      <c r="J78" s="56" t="s">
        <v>136</v>
      </c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8"/>
      <c r="BI78" s="21" t="s">
        <v>72</v>
      </c>
      <c r="BJ78" s="22"/>
      <c r="BK78" s="22"/>
      <c r="BL78" s="22"/>
      <c r="BM78" s="22"/>
      <c r="BN78" s="22"/>
      <c r="BO78" s="22"/>
      <c r="BP78" s="22"/>
      <c r="BQ78" s="22"/>
      <c r="BR78" s="22"/>
      <c r="BS78" s="23"/>
      <c r="BT78" s="5" t="s">
        <v>188</v>
      </c>
      <c r="BU78" s="12">
        <v>1882</v>
      </c>
      <c r="BV78" s="45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9"/>
    </row>
    <row r="79" spans="1:90" s="6" customFormat="1" ht="30" customHeight="1">
      <c r="A79" s="24" t="s">
        <v>139</v>
      </c>
      <c r="B79" s="43"/>
      <c r="C79" s="43"/>
      <c r="D79" s="43"/>
      <c r="E79" s="43"/>
      <c r="F79" s="43"/>
      <c r="G79" s="43"/>
      <c r="H79" s="43"/>
      <c r="I79" s="44"/>
      <c r="J79" s="56" t="s">
        <v>137</v>
      </c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8"/>
      <c r="BI79" s="21" t="s">
        <v>72</v>
      </c>
      <c r="BJ79" s="22"/>
      <c r="BK79" s="22"/>
      <c r="BL79" s="22"/>
      <c r="BM79" s="22"/>
      <c r="BN79" s="22"/>
      <c r="BO79" s="22"/>
      <c r="BP79" s="22"/>
      <c r="BQ79" s="22"/>
      <c r="BR79" s="22"/>
      <c r="BS79" s="23"/>
      <c r="BT79" s="5" t="s">
        <v>188</v>
      </c>
      <c r="BU79" s="12">
        <v>493.4</v>
      </c>
      <c r="BV79" s="8"/>
      <c r="BW79" s="53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5"/>
    </row>
    <row r="80" spans="1:90" s="6" customFormat="1" ht="30" customHeight="1">
      <c r="A80" s="24" t="s">
        <v>141</v>
      </c>
      <c r="B80" s="43"/>
      <c r="C80" s="43"/>
      <c r="D80" s="43"/>
      <c r="E80" s="43"/>
      <c r="F80" s="43"/>
      <c r="G80" s="43"/>
      <c r="H80" s="43"/>
      <c r="I80" s="44"/>
      <c r="J80" s="56" t="s">
        <v>138</v>
      </c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8"/>
      <c r="BI80" s="21" t="s">
        <v>72</v>
      </c>
      <c r="BJ80" s="22"/>
      <c r="BK80" s="22"/>
      <c r="BL80" s="22"/>
      <c r="BM80" s="22"/>
      <c r="BN80" s="22"/>
      <c r="BO80" s="22"/>
      <c r="BP80" s="22"/>
      <c r="BQ80" s="22"/>
      <c r="BR80" s="22"/>
      <c r="BS80" s="23"/>
      <c r="BT80" s="5" t="s">
        <v>188</v>
      </c>
      <c r="BU80" s="12">
        <v>1472.2</v>
      </c>
      <c r="BV80" s="8"/>
      <c r="BW80" s="46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9"/>
    </row>
    <row r="81" spans="1:90" s="6" customFormat="1" ht="30" customHeight="1">
      <c r="A81" s="24" t="s">
        <v>73</v>
      </c>
      <c r="B81" s="25"/>
      <c r="C81" s="25"/>
      <c r="D81" s="25"/>
      <c r="E81" s="25"/>
      <c r="F81" s="25"/>
      <c r="G81" s="25"/>
      <c r="H81" s="25"/>
      <c r="I81" s="26"/>
      <c r="J81" s="5"/>
      <c r="K81" s="20" t="s">
        <v>74</v>
      </c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7"/>
      <c r="BI81" s="21" t="s">
        <v>75</v>
      </c>
      <c r="BJ81" s="22"/>
      <c r="BK81" s="22"/>
      <c r="BL81" s="22"/>
      <c r="BM81" s="22"/>
      <c r="BN81" s="22"/>
      <c r="BO81" s="22"/>
      <c r="BP81" s="22"/>
      <c r="BQ81" s="22"/>
      <c r="BR81" s="22"/>
      <c r="BS81" s="23"/>
      <c r="BT81" s="5" t="s">
        <v>188</v>
      </c>
      <c r="BU81" s="12">
        <f>SUM(BU82:BU85)</f>
        <v>56394.63585</v>
      </c>
      <c r="BV81" s="50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7"/>
    </row>
    <row r="82" spans="1:90" s="6" customFormat="1" ht="30" customHeight="1">
      <c r="A82" s="24" t="s">
        <v>122</v>
      </c>
      <c r="B82" s="25"/>
      <c r="C82" s="25"/>
      <c r="D82" s="25"/>
      <c r="E82" s="25"/>
      <c r="F82" s="25"/>
      <c r="G82" s="25"/>
      <c r="H82" s="25"/>
      <c r="I82" s="26"/>
      <c r="J82" s="45" t="s">
        <v>142</v>
      </c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7"/>
      <c r="BI82" s="21" t="s">
        <v>75</v>
      </c>
      <c r="BJ82" s="22"/>
      <c r="BK82" s="22"/>
      <c r="BL82" s="22"/>
      <c r="BM82" s="22"/>
      <c r="BN82" s="22"/>
      <c r="BO82" s="22"/>
      <c r="BP82" s="22"/>
      <c r="BQ82" s="22"/>
      <c r="BR82" s="22"/>
      <c r="BS82" s="23"/>
      <c r="BT82" s="5" t="s">
        <v>188</v>
      </c>
      <c r="BU82" s="12">
        <v>3254.288</v>
      </c>
      <c r="BV82" s="45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7"/>
    </row>
    <row r="83" spans="1:90" s="6" customFormat="1" ht="30" customHeight="1">
      <c r="A83" s="24" t="s">
        <v>126</v>
      </c>
      <c r="B83" s="43"/>
      <c r="C83" s="43"/>
      <c r="D83" s="43"/>
      <c r="E83" s="43"/>
      <c r="F83" s="43"/>
      <c r="G83" s="43"/>
      <c r="H83" s="43"/>
      <c r="I83" s="44"/>
      <c r="J83" s="50" t="s">
        <v>143</v>
      </c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2"/>
      <c r="BI83" s="21" t="s">
        <v>75</v>
      </c>
      <c r="BJ83" s="22"/>
      <c r="BK83" s="22"/>
      <c r="BL83" s="22"/>
      <c r="BM83" s="22"/>
      <c r="BN83" s="22"/>
      <c r="BO83" s="22"/>
      <c r="BP83" s="22"/>
      <c r="BQ83" s="22"/>
      <c r="BR83" s="22"/>
      <c r="BS83" s="23"/>
      <c r="BT83" s="5" t="s">
        <v>188</v>
      </c>
      <c r="BU83" s="12">
        <v>2962.48</v>
      </c>
      <c r="BV83" s="45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9"/>
    </row>
    <row r="84" spans="1:90" s="6" customFormat="1" ht="30" customHeight="1">
      <c r="A84" s="24" t="s">
        <v>121</v>
      </c>
      <c r="B84" s="43"/>
      <c r="C84" s="43"/>
      <c r="D84" s="43"/>
      <c r="E84" s="43"/>
      <c r="F84" s="43"/>
      <c r="G84" s="43"/>
      <c r="H84" s="43"/>
      <c r="I84" s="44"/>
      <c r="J84" s="50" t="s">
        <v>144</v>
      </c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2"/>
      <c r="BI84" s="21" t="s">
        <v>75</v>
      </c>
      <c r="BJ84" s="22"/>
      <c r="BK84" s="22"/>
      <c r="BL84" s="22"/>
      <c r="BM84" s="22"/>
      <c r="BN84" s="22"/>
      <c r="BO84" s="22"/>
      <c r="BP84" s="22"/>
      <c r="BQ84" s="22"/>
      <c r="BR84" s="22"/>
      <c r="BS84" s="23"/>
      <c r="BT84" s="5" t="s">
        <v>188</v>
      </c>
      <c r="BU84" s="12">
        <v>22933.8557</v>
      </c>
      <c r="BV84" s="50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9"/>
    </row>
    <row r="85" spans="1:90" s="6" customFormat="1" ht="30" customHeight="1">
      <c r="A85" s="24" t="s">
        <v>127</v>
      </c>
      <c r="B85" s="43"/>
      <c r="C85" s="43"/>
      <c r="D85" s="43"/>
      <c r="E85" s="43"/>
      <c r="F85" s="43"/>
      <c r="G85" s="43"/>
      <c r="H85" s="43"/>
      <c r="I85" s="44"/>
      <c r="J85" s="50" t="s">
        <v>145</v>
      </c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2"/>
      <c r="BI85" s="21" t="s">
        <v>75</v>
      </c>
      <c r="BJ85" s="22"/>
      <c r="BK85" s="22"/>
      <c r="BL85" s="22"/>
      <c r="BM85" s="22"/>
      <c r="BN85" s="22"/>
      <c r="BO85" s="22"/>
      <c r="BP85" s="22"/>
      <c r="BQ85" s="22"/>
      <c r="BR85" s="22"/>
      <c r="BS85" s="23"/>
      <c r="BT85" s="5" t="s">
        <v>188</v>
      </c>
      <c r="BU85" s="12">
        <v>27244.01215</v>
      </c>
      <c r="BV85" s="45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9"/>
    </row>
    <row r="86" spans="1:90" s="6" customFormat="1" ht="30" customHeight="1">
      <c r="A86" s="24" t="s">
        <v>76</v>
      </c>
      <c r="B86" s="25"/>
      <c r="C86" s="25"/>
      <c r="D86" s="25"/>
      <c r="E86" s="25"/>
      <c r="F86" s="25"/>
      <c r="G86" s="25"/>
      <c r="H86" s="25"/>
      <c r="I86" s="26"/>
      <c r="J86" s="5"/>
      <c r="K86" s="20" t="s">
        <v>77</v>
      </c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7"/>
      <c r="BI86" s="21" t="s">
        <v>75</v>
      </c>
      <c r="BJ86" s="22"/>
      <c r="BK86" s="22"/>
      <c r="BL86" s="22"/>
      <c r="BM86" s="22"/>
      <c r="BN86" s="22"/>
      <c r="BO86" s="22"/>
      <c r="BP86" s="22"/>
      <c r="BQ86" s="22"/>
      <c r="BR86" s="22"/>
      <c r="BS86" s="23"/>
      <c r="BT86" s="5" t="s">
        <v>188</v>
      </c>
      <c r="BU86" s="12">
        <f>SUM(BU87:BU89)</f>
        <v>64976.299999999996</v>
      </c>
      <c r="BV86" s="45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7"/>
    </row>
    <row r="87" spans="1:90" s="6" customFormat="1" ht="29.25" customHeight="1">
      <c r="A87" s="24" t="s">
        <v>123</v>
      </c>
      <c r="B87" s="25"/>
      <c r="C87" s="25"/>
      <c r="D87" s="25"/>
      <c r="E87" s="25"/>
      <c r="F87" s="25"/>
      <c r="G87" s="25"/>
      <c r="H87" s="25"/>
      <c r="I87" s="26"/>
      <c r="J87" s="45" t="s">
        <v>146</v>
      </c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7"/>
      <c r="BI87" s="21" t="s">
        <v>75</v>
      </c>
      <c r="BJ87" s="22"/>
      <c r="BK87" s="22"/>
      <c r="BL87" s="22"/>
      <c r="BM87" s="22"/>
      <c r="BN87" s="22"/>
      <c r="BO87" s="22"/>
      <c r="BP87" s="22"/>
      <c r="BQ87" s="22"/>
      <c r="BR87" s="22"/>
      <c r="BS87" s="23"/>
      <c r="BT87" s="5" t="s">
        <v>188</v>
      </c>
      <c r="BU87" s="12">
        <v>13509</v>
      </c>
      <c r="BV87" s="45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7"/>
    </row>
    <row r="88" spans="1:90" s="6" customFormat="1" ht="30" customHeight="1">
      <c r="A88" s="24" t="s">
        <v>124</v>
      </c>
      <c r="B88" s="43"/>
      <c r="C88" s="43"/>
      <c r="D88" s="43"/>
      <c r="E88" s="43"/>
      <c r="F88" s="43"/>
      <c r="G88" s="43"/>
      <c r="H88" s="43"/>
      <c r="I88" s="44"/>
      <c r="J88" s="45" t="s">
        <v>147</v>
      </c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9"/>
      <c r="BI88" s="21" t="s">
        <v>75</v>
      </c>
      <c r="BJ88" s="22"/>
      <c r="BK88" s="22"/>
      <c r="BL88" s="22"/>
      <c r="BM88" s="22"/>
      <c r="BN88" s="22"/>
      <c r="BO88" s="22"/>
      <c r="BP88" s="22"/>
      <c r="BQ88" s="22"/>
      <c r="BR88" s="22"/>
      <c r="BS88" s="23"/>
      <c r="BT88" s="5" t="s">
        <v>188</v>
      </c>
      <c r="BU88" s="12">
        <v>12610</v>
      </c>
      <c r="BV88" s="45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9"/>
    </row>
    <row r="89" spans="1:90" s="6" customFormat="1" ht="30" customHeight="1">
      <c r="A89" s="24" t="s">
        <v>125</v>
      </c>
      <c r="B89" s="43"/>
      <c r="C89" s="43"/>
      <c r="D89" s="43"/>
      <c r="E89" s="43"/>
      <c r="F89" s="43"/>
      <c r="G89" s="43"/>
      <c r="H89" s="43"/>
      <c r="I89" s="44"/>
      <c r="J89" s="45" t="s">
        <v>148</v>
      </c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9"/>
      <c r="BI89" s="21" t="s">
        <v>75</v>
      </c>
      <c r="BJ89" s="22"/>
      <c r="BK89" s="22"/>
      <c r="BL89" s="22"/>
      <c r="BM89" s="22"/>
      <c r="BN89" s="22"/>
      <c r="BO89" s="22"/>
      <c r="BP89" s="22"/>
      <c r="BQ89" s="22"/>
      <c r="BR89" s="22"/>
      <c r="BS89" s="23"/>
      <c r="BT89" s="5" t="s">
        <v>188</v>
      </c>
      <c r="BU89" s="12">
        <v>38857.299999999996</v>
      </c>
      <c r="BV89" s="45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9"/>
    </row>
    <row r="90" spans="1:90" s="6" customFormat="1" ht="15" customHeight="1">
      <c r="A90" s="24" t="s">
        <v>78</v>
      </c>
      <c r="B90" s="25"/>
      <c r="C90" s="25"/>
      <c r="D90" s="25"/>
      <c r="E90" s="25"/>
      <c r="F90" s="25"/>
      <c r="G90" s="25"/>
      <c r="H90" s="25"/>
      <c r="I90" s="26"/>
      <c r="J90" s="5"/>
      <c r="K90" s="20" t="s">
        <v>79</v>
      </c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7"/>
      <c r="BI90" s="21" t="s">
        <v>80</v>
      </c>
      <c r="BJ90" s="22"/>
      <c r="BK90" s="22"/>
      <c r="BL90" s="22"/>
      <c r="BM90" s="22"/>
      <c r="BN90" s="22"/>
      <c r="BO90" s="22"/>
      <c r="BP90" s="22"/>
      <c r="BQ90" s="22"/>
      <c r="BR90" s="22"/>
      <c r="BS90" s="23"/>
      <c r="BT90" s="5" t="s">
        <v>188</v>
      </c>
      <c r="BU90" s="12">
        <f>SUM(BU91:BU94)</f>
        <v>36609.5671</v>
      </c>
      <c r="BV90" s="45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7"/>
    </row>
    <row r="91" spans="1:90" s="6" customFormat="1" ht="30" customHeight="1">
      <c r="A91" s="24" t="s">
        <v>128</v>
      </c>
      <c r="B91" s="25"/>
      <c r="C91" s="25"/>
      <c r="D91" s="25"/>
      <c r="E91" s="25"/>
      <c r="F91" s="25"/>
      <c r="G91" s="25"/>
      <c r="H91" s="25"/>
      <c r="I91" s="26"/>
      <c r="J91" s="45" t="s">
        <v>149</v>
      </c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7"/>
      <c r="BI91" s="21" t="s">
        <v>80</v>
      </c>
      <c r="BJ91" s="22"/>
      <c r="BK91" s="22"/>
      <c r="BL91" s="22"/>
      <c r="BM91" s="22"/>
      <c r="BN91" s="22"/>
      <c r="BO91" s="22"/>
      <c r="BP91" s="22"/>
      <c r="BQ91" s="22"/>
      <c r="BR91" s="22"/>
      <c r="BS91" s="23"/>
      <c r="BT91" s="5" t="s">
        <v>188</v>
      </c>
      <c r="BU91" s="12">
        <v>2272.04</v>
      </c>
      <c r="BV91" s="45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7"/>
    </row>
    <row r="92" spans="1:90" s="6" customFormat="1" ht="30" customHeight="1">
      <c r="A92" s="24" t="s">
        <v>129</v>
      </c>
      <c r="B92" s="43"/>
      <c r="C92" s="43"/>
      <c r="D92" s="43"/>
      <c r="E92" s="43"/>
      <c r="F92" s="43"/>
      <c r="G92" s="43"/>
      <c r="H92" s="43"/>
      <c r="I92" s="44"/>
      <c r="J92" s="45" t="s">
        <v>150</v>
      </c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9"/>
      <c r="BI92" s="21" t="s">
        <v>80</v>
      </c>
      <c r="BJ92" s="22"/>
      <c r="BK92" s="22"/>
      <c r="BL92" s="22"/>
      <c r="BM92" s="22"/>
      <c r="BN92" s="22"/>
      <c r="BO92" s="22"/>
      <c r="BP92" s="22"/>
      <c r="BQ92" s="22"/>
      <c r="BR92" s="22"/>
      <c r="BS92" s="23"/>
      <c r="BT92" s="5" t="s">
        <v>188</v>
      </c>
      <c r="BU92" s="12">
        <v>2312.0999999999995</v>
      </c>
      <c r="BV92" s="45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9"/>
    </row>
    <row r="93" spans="1:90" s="6" customFormat="1" ht="30" customHeight="1">
      <c r="A93" s="24" t="s">
        <v>130</v>
      </c>
      <c r="B93" s="43"/>
      <c r="C93" s="43"/>
      <c r="D93" s="43"/>
      <c r="E93" s="43"/>
      <c r="F93" s="43"/>
      <c r="G93" s="43"/>
      <c r="H93" s="43"/>
      <c r="I93" s="44"/>
      <c r="J93" s="45" t="s">
        <v>151</v>
      </c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9"/>
      <c r="BI93" s="21" t="s">
        <v>80</v>
      </c>
      <c r="BJ93" s="22"/>
      <c r="BK93" s="22"/>
      <c r="BL93" s="22"/>
      <c r="BM93" s="22"/>
      <c r="BN93" s="22"/>
      <c r="BO93" s="22"/>
      <c r="BP93" s="22"/>
      <c r="BQ93" s="22"/>
      <c r="BR93" s="22"/>
      <c r="BS93" s="23"/>
      <c r="BT93" s="5" t="s">
        <v>188</v>
      </c>
      <c r="BU93" s="12">
        <v>17730.235</v>
      </c>
      <c r="BV93" s="45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9"/>
    </row>
    <row r="94" spans="1:90" s="6" customFormat="1" ht="30" customHeight="1">
      <c r="A94" s="24" t="s">
        <v>131</v>
      </c>
      <c r="B94" s="43"/>
      <c r="C94" s="43"/>
      <c r="D94" s="43"/>
      <c r="E94" s="43"/>
      <c r="F94" s="43"/>
      <c r="G94" s="43"/>
      <c r="H94" s="43"/>
      <c r="I94" s="44"/>
      <c r="J94" s="45" t="s">
        <v>152</v>
      </c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9"/>
      <c r="BI94" s="21" t="s">
        <v>80</v>
      </c>
      <c r="BJ94" s="22"/>
      <c r="BK94" s="22"/>
      <c r="BL94" s="22"/>
      <c r="BM94" s="22"/>
      <c r="BN94" s="22"/>
      <c r="BO94" s="22"/>
      <c r="BP94" s="22"/>
      <c r="BQ94" s="22"/>
      <c r="BR94" s="22"/>
      <c r="BS94" s="23"/>
      <c r="BT94" s="5" t="s">
        <v>188</v>
      </c>
      <c r="BU94" s="12">
        <v>14295.1921</v>
      </c>
      <c r="BV94" s="45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9"/>
    </row>
    <row r="95" spans="1:90" s="6" customFormat="1" ht="15" customHeight="1">
      <c r="A95" s="24" t="s">
        <v>81</v>
      </c>
      <c r="B95" s="25"/>
      <c r="C95" s="25"/>
      <c r="D95" s="25"/>
      <c r="E95" s="25"/>
      <c r="F95" s="25"/>
      <c r="G95" s="25"/>
      <c r="H95" s="25"/>
      <c r="I95" s="26"/>
      <c r="J95" s="5"/>
      <c r="K95" s="20" t="s">
        <v>82</v>
      </c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7"/>
      <c r="BI95" s="21" t="s">
        <v>66</v>
      </c>
      <c r="BJ95" s="22"/>
      <c r="BK95" s="22"/>
      <c r="BL95" s="22"/>
      <c r="BM95" s="22"/>
      <c r="BN95" s="22"/>
      <c r="BO95" s="22"/>
      <c r="BP95" s="22"/>
      <c r="BQ95" s="22"/>
      <c r="BR95" s="22"/>
      <c r="BS95" s="23"/>
      <c r="BT95" s="5" t="s">
        <v>188</v>
      </c>
      <c r="BU95" s="18">
        <v>0.0547071995723596</v>
      </c>
      <c r="BV95" s="45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7"/>
    </row>
    <row r="96" spans="1:90" s="6" customFormat="1" ht="30" customHeight="1">
      <c r="A96" s="24" t="s">
        <v>83</v>
      </c>
      <c r="B96" s="25"/>
      <c r="C96" s="25"/>
      <c r="D96" s="25"/>
      <c r="E96" s="25"/>
      <c r="F96" s="25"/>
      <c r="G96" s="25"/>
      <c r="H96" s="25"/>
      <c r="I96" s="26"/>
      <c r="J96" s="5"/>
      <c r="K96" s="20" t="s">
        <v>84</v>
      </c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7"/>
      <c r="BI96" s="21" t="s">
        <v>5</v>
      </c>
      <c r="BJ96" s="22"/>
      <c r="BK96" s="22"/>
      <c r="BL96" s="22"/>
      <c r="BM96" s="22"/>
      <c r="BN96" s="22"/>
      <c r="BO96" s="22"/>
      <c r="BP96" s="22"/>
      <c r="BQ96" s="22"/>
      <c r="BR96" s="22"/>
      <c r="BS96" s="23"/>
      <c r="BT96" s="12">
        <v>0</v>
      </c>
      <c r="BU96" s="12">
        <v>1449.87288</v>
      </c>
      <c r="BV96" s="45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7"/>
    </row>
    <row r="97" spans="1:90" s="6" customFormat="1" ht="30" customHeight="1">
      <c r="A97" s="24" t="s">
        <v>85</v>
      </c>
      <c r="B97" s="25"/>
      <c r="C97" s="25"/>
      <c r="D97" s="25"/>
      <c r="E97" s="25"/>
      <c r="F97" s="25"/>
      <c r="G97" s="25"/>
      <c r="H97" s="25"/>
      <c r="I97" s="26"/>
      <c r="J97" s="5"/>
      <c r="K97" s="20" t="s">
        <v>86</v>
      </c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7"/>
      <c r="BI97" s="21" t="s">
        <v>5</v>
      </c>
      <c r="BJ97" s="22"/>
      <c r="BK97" s="22"/>
      <c r="BL97" s="22"/>
      <c r="BM97" s="22"/>
      <c r="BN97" s="22"/>
      <c r="BO97" s="22"/>
      <c r="BP97" s="22"/>
      <c r="BQ97" s="22"/>
      <c r="BR97" s="22"/>
      <c r="BS97" s="23"/>
      <c r="BT97" s="12">
        <v>0</v>
      </c>
      <c r="BU97" s="12">
        <v>1088</v>
      </c>
      <c r="BV97" s="45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7"/>
    </row>
    <row r="98" spans="1:90" s="6" customFormat="1" ht="45" customHeight="1">
      <c r="A98" s="24" t="s">
        <v>87</v>
      </c>
      <c r="B98" s="25"/>
      <c r="C98" s="25"/>
      <c r="D98" s="25"/>
      <c r="E98" s="25"/>
      <c r="F98" s="25"/>
      <c r="G98" s="25"/>
      <c r="H98" s="25"/>
      <c r="I98" s="26"/>
      <c r="J98" s="5"/>
      <c r="K98" s="20" t="s">
        <v>88</v>
      </c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7"/>
      <c r="BI98" s="21" t="s">
        <v>66</v>
      </c>
      <c r="BJ98" s="22"/>
      <c r="BK98" s="22"/>
      <c r="BL98" s="22"/>
      <c r="BM98" s="22"/>
      <c r="BN98" s="22"/>
      <c r="BO98" s="22"/>
      <c r="BP98" s="22"/>
      <c r="BQ98" s="22"/>
      <c r="BR98" s="22"/>
      <c r="BS98" s="23"/>
      <c r="BT98" s="17">
        <v>0.223108246790641</v>
      </c>
      <c r="BU98" s="13" t="s">
        <v>38</v>
      </c>
      <c r="BV98" s="68" t="s">
        <v>38</v>
      </c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  <c r="CJ98" s="69"/>
      <c r="CK98" s="69"/>
      <c r="CL98" s="70"/>
    </row>
    <row r="100" s="1" customFormat="1" ht="12.75">
      <c r="G100" s="1" t="s">
        <v>18</v>
      </c>
    </row>
    <row r="101" spans="1:90" s="1" customFormat="1" ht="68.25" customHeight="1">
      <c r="A101" s="95" t="s">
        <v>89</v>
      </c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  <c r="BU101" s="96"/>
      <c r="BV101" s="96"/>
      <c r="BW101" s="96"/>
      <c r="BX101" s="96"/>
      <c r="BY101" s="96"/>
      <c r="BZ101" s="96"/>
      <c r="CA101" s="96"/>
      <c r="CB101" s="96"/>
      <c r="CC101" s="96"/>
      <c r="CD101" s="96"/>
      <c r="CE101" s="96"/>
      <c r="CF101" s="96"/>
      <c r="CG101" s="96"/>
      <c r="CH101" s="96"/>
      <c r="CI101" s="96"/>
      <c r="CJ101" s="96"/>
      <c r="CK101" s="96"/>
      <c r="CL101" s="96"/>
    </row>
    <row r="102" spans="1:90" s="1" customFormat="1" ht="25.5" customHeight="1">
      <c r="A102" s="95" t="s">
        <v>90</v>
      </c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  <c r="BH102" s="96"/>
      <c r="BI102" s="96"/>
      <c r="BJ102" s="96"/>
      <c r="BK102" s="96"/>
      <c r="BL102" s="96"/>
      <c r="BM102" s="96"/>
      <c r="BN102" s="96"/>
      <c r="BO102" s="96"/>
      <c r="BP102" s="96"/>
      <c r="BQ102" s="96"/>
      <c r="BR102" s="96"/>
      <c r="BS102" s="96"/>
      <c r="BT102" s="96"/>
      <c r="BU102" s="96"/>
      <c r="BV102" s="96"/>
      <c r="BW102" s="96"/>
      <c r="BX102" s="96"/>
      <c r="BY102" s="96"/>
      <c r="BZ102" s="96"/>
      <c r="CA102" s="96"/>
      <c r="CB102" s="96"/>
      <c r="CC102" s="96"/>
      <c r="CD102" s="96"/>
      <c r="CE102" s="96"/>
      <c r="CF102" s="96"/>
      <c r="CG102" s="96"/>
      <c r="CH102" s="96"/>
      <c r="CI102" s="96"/>
      <c r="CJ102" s="96"/>
      <c r="CK102" s="96"/>
      <c r="CL102" s="96"/>
    </row>
    <row r="103" spans="1:90" s="1" customFormat="1" ht="25.5" customHeight="1">
      <c r="A103" s="95" t="s">
        <v>114</v>
      </c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  <c r="BH103" s="96"/>
      <c r="BI103" s="96"/>
      <c r="BJ103" s="96"/>
      <c r="BK103" s="96"/>
      <c r="BL103" s="96"/>
      <c r="BM103" s="96"/>
      <c r="BN103" s="96"/>
      <c r="BO103" s="96"/>
      <c r="BP103" s="96"/>
      <c r="BQ103" s="96"/>
      <c r="BR103" s="96"/>
      <c r="BS103" s="96"/>
      <c r="BT103" s="96"/>
      <c r="BU103" s="96"/>
      <c r="BV103" s="96"/>
      <c r="BW103" s="96"/>
      <c r="BX103" s="96"/>
      <c r="BY103" s="96"/>
      <c r="BZ103" s="96"/>
      <c r="CA103" s="96"/>
      <c r="CB103" s="96"/>
      <c r="CC103" s="96"/>
      <c r="CD103" s="96"/>
      <c r="CE103" s="96"/>
      <c r="CF103" s="96"/>
      <c r="CG103" s="96"/>
      <c r="CH103" s="96"/>
      <c r="CI103" s="96"/>
      <c r="CJ103" s="96"/>
      <c r="CK103" s="96"/>
      <c r="CL103" s="96"/>
    </row>
    <row r="104" spans="1:90" s="1" customFormat="1" ht="25.5" customHeight="1">
      <c r="A104" s="95" t="s">
        <v>91</v>
      </c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  <c r="BM104" s="96"/>
      <c r="BN104" s="96"/>
      <c r="BO104" s="96"/>
      <c r="BP104" s="96"/>
      <c r="BQ104" s="96"/>
      <c r="BR104" s="96"/>
      <c r="BS104" s="96"/>
      <c r="BT104" s="96"/>
      <c r="BU104" s="96"/>
      <c r="BV104" s="96"/>
      <c r="BW104" s="96"/>
      <c r="BX104" s="96"/>
      <c r="BY104" s="96"/>
      <c r="BZ104" s="96"/>
      <c r="CA104" s="96"/>
      <c r="CB104" s="96"/>
      <c r="CC104" s="96"/>
      <c r="CD104" s="96"/>
      <c r="CE104" s="96"/>
      <c r="CF104" s="96"/>
      <c r="CG104" s="96"/>
      <c r="CH104" s="96"/>
      <c r="CI104" s="96"/>
      <c r="CJ104" s="96"/>
      <c r="CK104" s="96"/>
      <c r="CL104" s="96"/>
    </row>
    <row r="105" spans="1:90" s="1" customFormat="1" ht="25.5" customHeight="1">
      <c r="A105" s="95" t="s">
        <v>92</v>
      </c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6"/>
      <c r="BR105" s="96"/>
      <c r="BS105" s="96"/>
      <c r="BT105" s="96"/>
      <c r="BU105" s="96"/>
      <c r="BV105" s="96"/>
      <c r="BW105" s="96"/>
      <c r="BX105" s="96"/>
      <c r="BY105" s="96"/>
      <c r="BZ105" s="96"/>
      <c r="CA105" s="96"/>
      <c r="CB105" s="96"/>
      <c r="CC105" s="96"/>
      <c r="CD105" s="96"/>
      <c r="CE105" s="96"/>
      <c r="CF105" s="96"/>
      <c r="CG105" s="96"/>
      <c r="CH105" s="96"/>
      <c r="CI105" s="96"/>
      <c r="CJ105" s="96"/>
      <c r="CK105" s="96"/>
      <c r="CL105" s="96"/>
    </row>
    <row r="106" ht="3" customHeight="1"/>
    <row r="107" ht="26.25" customHeight="1"/>
  </sheetData>
  <sheetProtection/>
  <mergeCells count="317">
    <mergeCell ref="A68:I68"/>
    <mergeCell ref="K68:BG68"/>
    <mergeCell ref="BI68:BS68"/>
    <mergeCell ref="A66:I66"/>
    <mergeCell ref="K66:BG66"/>
    <mergeCell ref="BI66:BS66"/>
    <mergeCell ref="A67:I67"/>
    <mergeCell ref="K67:BG67"/>
    <mergeCell ref="BI67:BS67"/>
    <mergeCell ref="BI63:BS63"/>
    <mergeCell ref="A64:I64"/>
    <mergeCell ref="K64:BG64"/>
    <mergeCell ref="BI64:BS64"/>
    <mergeCell ref="A65:I65"/>
    <mergeCell ref="K65:BG65"/>
    <mergeCell ref="BI65:BS65"/>
    <mergeCell ref="A53:I53"/>
    <mergeCell ref="K53:BG53"/>
    <mergeCell ref="BI53:BS53"/>
    <mergeCell ref="J87:BH87"/>
    <mergeCell ref="A56:I56"/>
    <mergeCell ref="K56:BG56"/>
    <mergeCell ref="BI56:BS56"/>
    <mergeCell ref="BI87:BS87"/>
    <mergeCell ref="A86:I86"/>
    <mergeCell ref="K86:BG86"/>
    <mergeCell ref="BV49:CL49"/>
    <mergeCell ref="BV50:CL50"/>
    <mergeCell ref="BV51:CL51"/>
    <mergeCell ref="BV52:CL52"/>
    <mergeCell ref="A50:I50"/>
    <mergeCell ref="K50:BG50"/>
    <mergeCell ref="BI50:BS50"/>
    <mergeCell ref="A51:I51"/>
    <mergeCell ref="K51:BG51"/>
    <mergeCell ref="BI51:BS51"/>
    <mergeCell ref="A41:I41"/>
    <mergeCell ref="K41:BG41"/>
    <mergeCell ref="A49:I49"/>
    <mergeCell ref="K49:BG49"/>
    <mergeCell ref="BI49:BS49"/>
    <mergeCell ref="A42:I42"/>
    <mergeCell ref="K42:BG42"/>
    <mergeCell ref="BI42:BS42"/>
    <mergeCell ref="A47:I47"/>
    <mergeCell ref="A48:I48"/>
    <mergeCell ref="A103:CL103"/>
    <mergeCell ref="A104:CL104"/>
    <mergeCell ref="A101:CL101"/>
    <mergeCell ref="A102:CL102"/>
    <mergeCell ref="A98:I98"/>
    <mergeCell ref="K98:BG98"/>
    <mergeCell ref="BI98:BS98"/>
    <mergeCell ref="BV94:CL94"/>
    <mergeCell ref="A96:I96"/>
    <mergeCell ref="A105:CL105"/>
    <mergeCell ref="K27:BG27"/>
    <mergeCell ref="A28:I28"/>
    <mergeCell ref="K28:BG28"/>
    <mergeCell ref="BI28:BS28"/>
    <mergeCell ref="BV98:CL98"/>
    <mergeCell ref="BV97:CL97"/>
    <mergeCell ref="BV92:CL92"/>
    <mergeCell ref="BV93:CL93"/>
    <mergeCell ref="BV28:CL42"/>
    <mergeCell ref="K96:BG96"/>
    <mergeCell ref="A97:I97"/>
    <mergeCell ref="K97:BG97"/>
    <mergeCell ref="BI97:BS97"/>
    <mergeCell ref="BV96:CL96"/>
    <mergeCell ref="A95:I95"/>
    <mergeCell ref="K95:BG95"/>
    <mergeCell ref="BI95:BS95"/>
    <mergeCell ref="BV91:CL91"/>
    <mergeCell ref="BV95:CL95"/>
    <mergeCell ref="BI96:BS96"/>
    <mergeCell ref="A91:I91"/>
    <mergeCell ref="A90:I90"/>
    <mergeCell ref="K90:BG90"/>
    <mergeCell ref="BI90:BS90"/>
    <mergeCell ref="BV90:CL90"/>
    <mergeCell ref="A94:I94"/>
    <mergeCell ref="J94:BH94"/>
    <mergeCell ref="BV88:CL88"/>
    <mergeCell ref="BV89:CL89"/>
    <mergeCell ref="BV87:CL87"/>
    <mergeCell ref="A88:I88"/>
    <mergeCell ref="A89:I89"/>
    <mergeCell ref="J88:BH88"/>
    <mergeCell ref="J89:BH89"/>
    <mergeCell ref="BI88:BS88"/>
    <mergeCell ref="BI89:BS89"/>
    <mergeCell ref="A87:I87"/>
    <mergeCell ref="BI86:BS86"/>
    <mergeCell ref="BV82:CL82"/>
    <mergeCell ref="BV86:CL86"/>
    <mergeCell ref="BI84:BS84"/>
    <mergeCell ref="BI85:BS85"/>
    <mergeCell ref="BV83:CL83"/>
    <mergeCell ref="BV84:CL84"/>
    <mergeCell ref="BV85:CL85"/>
    <mergeCell ref="A78:I78"/>
    <mergeCell ref="A79:I79"/>
    <mergeCell ref="A80:I80"/>
    <mergeCell ref="J78:BH78"/>
    <mergeCell ref="J79:BH79"/>
    <mergeCell ref="BI78:BS78"/>
    <mergeCell ref="BV76:CL76"/>
    <mergeCell ref="BV77:CL77"/>
    <mergeCell ref="BV81:CL81"/>
    <mergeCell ref="BW80:CL80"/>
    <mergeCell ref="BV78:CL78"/>
    <mergeCell ref="A76:I76"/>
    <mergeCell ref="K76:BG76"/>
    <mergeCell ref="BI76:BS76"/>
    <mergeCell ref="A77:I77"/>
    <mergeCell ref="K77:BG77"/>
    <mergeCell ref="BI77:BS77"/>
    <mergeCell ref="A75:I75"/>
    <mergeCell ref="K75:BG75"/>
    <mergeCell ref="BI75:BS75"/>
    <mergeCell ref="A74:I74"/>
    <mergeCell ref="K74:BG74"/>
    <mergeCell ref="BI74:BS74"/>
    <mergeCell ref="BV70:CL70"/>
    <mergeCell ref="BV75:CL75"/>
    <mergeCell ref="BI71:BS71"/>
    <mergeCell ref="BV72:CL74"/>
    <mergeCell ref="A73:I73"/>
    <mergeCell ref="K73:BG73"/>
    <mergeCell ref="BI73:BS73"/>
    <mergeCell ref="BV71:CL71"/>
    <mergeCell ref="A71:I71"/>
    <mergeCell ref="K71:BG71"/>
    <mergeCell ref="BI55:BS55"/>
    <mergeCell ref="BI54:BS54"/>
    <mergeCell ref="K72:BG72"/>
    <mergeCell ref="BI72:BS72"/>
    <mergeCell ref="A70:I70"/>
    <mergeCell ref="K70:BG70"/>
    <mergeCell ref="BI70:BS70"/>
    <mergeCell ref="A72:I72"/>
    <mergeCell ref="A57:I57"/>
    <mergeCell ref="K57:BG57"/>
    <mergeCell ref="BV53:CL53"/>
    <mergeCell ref="BV55:CL55"/>
    <mergeCell ref="A52:I52"/>
    <mergeCell ref="K52:BG52"/>
    <mergeCell ref="BI52:BS52"/>
    <mergeCell ref="BV54:CL54"/>
    <mergeCell ref="A54:I54"/>
    <mergeCell ref="K54:BG54"/>
    <mergeCell ref="A55:I55"/>
    <mergeCell ref="K55:BG55"/>
    <mergeCell ref="K48:BG48"/>
    <mergeCell ref="BI48:BS48"/>
    <mergeCell ref="BI47:BS47"/>
    <mergeCell ref="BV45:CL45"/>
    <mergeCell ref="BV46:CL46"/>
    <mergeCell ref="BV48:CL48"/>
    <mergeCell ref="K45:BG45"/>
    <mergeCell ref="BI45:BS45"/>
    <mergeCell ref="BV47:CL47"/>
    <mergeCell ref="K47:BG47"/>
    <mergeCell ref="A43:I43"/>
    <mergeCell ref="K43:BG43"/>
    <mergeCell ref="A44:I44"/>
    <mergeCell ref="K44:BG44"/>
    <mergeCell ref="BI44:BS44"/>
    <mergeCell ref="BV43:CL43"/>
    <mergeCell ref="A45:I45"/>
    <mergeCell ref="BI41:BS41"/>
    <mergeCell ref="A29:I29"/>
    <mergeCell ref="K29:BG29"/>
    <mergeCell ref="BI29:BS29"/>
    <mergeCell ref="BV44:CL44"/>
    <mergeCell ref="A30:I30"/>
    <mergeCell ref="K30:BG30"/>
    <mergeCell ref="BI30:BS30"/>
    <mergeCell ref="A31:I31"/>
    <mergeCell ref="BV26:CL26"/>
    <mergeCell ref="A27:I27"/>
    <mergeCell ref="BI27:BS27"/>
    <mergeCell ref="BV27:CL27"/>
    <mergeCell ref="A26:I26"/>
    <mergeCell ref="K26:BG26"/>
    <mergeCell ref="BI26:BS26"/>
    <mergeCell ref="BV24:CL24"/>
    <mergeCell ref="A25:I25"/>
    <mergeCell ref="K25:BG25"/>
    <mergeCell ref="BI25:BS25"/>
    <mergeCell ref="BV25:CL25"/>
    <mergeCell ref="A24:I24"/>
    <mergeCell ref="K24:BG24"/>
    <mergeCell ref="BI24:BS24"/>
    <mergeCell ref="BV22:CL22"/>
    <mergeCell ref="A23:I23"/>
    <mergeCell ref="K23:BG23"/>
    <mergeCell ref="BI23:BS23"/>
    <mergeCell ref="BV23:CL23"/>
    <mergeCell ref="A22:I22"/>
    <mergeCell ref="K22:BG22"/>
    <mergeCell ref="BI22:BS22"/>
    <mergeCell ref="BV21:CL21"/>
    <mergeCell ref="A20:I20"/>
    <mergeCell ref="K20:BG20"/>
    <mergeCell ref="A21:I21"/>
    <mergeCell ref="K21:BG21"/>
    <mergeCell ref="BI21:BS21"/>
    <mergeCell ref="BI20:BS20"/>
    <mergeCell ref="BV20:CL20"/>
    <mergeCell ref="A19:I19"/>
    <mergeCell ref="K19:BG19"/>
    <mergeCell ref="BI19:BS19"/>
    <mergeCell ref="BV18:CL18"/>
    <mergeCell ref="BV19:CL19"/>
    <mergeCell ref="A18:I18"/>
    <mergeCell ref="K18:BG18"/>
    <mergeCell ref="BI18:BS18"/>
    <mergeCell ref="A17:I17"/>
    <mergeCell ref="K17:BG17"/>
    <mergeCell ref="BI17:BS17"/>
    <mergeCell ref="BV17:CL17"/>
    <mergeCell ref="AQ13:AX13"/>
    <mergeCell ref="AY13:AZ13"/>
    <mergeCell ref="BA13:BH13"/>
    <mergeCell ref="BV15:CL16"/>
    <mergeCell ref="A5:CL5"/>
    <mergeCell ref="A6:CL6"/>
    <mergeCell ref="A7:CL7"/>
    <mergeCell ref="A8:CL8"/>
    <mergeCell ref="J15:BH16"/>
    <mergeCell ref="BI15:BS16"/>
    <mergeCell ref="BT15:BU15"/>
    <mergeCell ref="AG10:BU10"/>
    <mergeCell ref="A15:I16"/>
    <mergeCell ref="A82:I82"/>
    <mergeCell ref="BI82:BS82"/>
    <mergeCell ref="J82:BH82"/>
    <mergeCell ref="BI79:BS79"/>
    <mergeCell ref="BI80:BS80"/>
    <mergeCell ref="BW79:CL79"/>
    <mergeCell ref="J80:BH80"/>
    <mergeCell ref="A81:I81"/>
    <mergeCell ref="K81:BG81"/>
    <mergeCell ref="BI81:BS81"/>
    <mergeCell ref="A84:I84"/>
    <mergeCell ref="A85:I85"/>
    <mergeCell ref="J83:BH83"/>
    <mergeCell ref="J84:BH84"/>
    <mergeCell ref="J85:BH85"/>
    <mergeCell ref="BI83:BS83"/>
    <mergeCell ref="A83:I83"/>
    <mergeCell ref="BI94:BS94"/>
    <mergeCell ref="A92:I92"/>
    <mergeCell ref="A93:I93"/>
    <mergeCell ref="BI91:BS91"/>
    <mergeCell ref="J91:BH91"/>
    <mergeCell ref="BI92:BS92"/>
    <mergeCell ref="BI93:BS93"/>
    <mergeCell ref="J92:BH92"/>
    <mergeCell ref="J93:BH93"/>
    <mergeCell ref="A33:I33"/>
    <mergeCell ref="K33:BG33"/>
    <mergeCell ref="BI35:BS35"/>
    <mergeCell ref="K31:BG31"/>
    <mergeCell ref="BI31:BS31"/>
    <mergeCell ref="A32:I32"/>
    <mergeCell ref="K32:BG32"/>
    <mergeCell ref="BI32:BS32"/>
    <mergeCell ref="BI33:BS33"/>
    <mergeCell ref="A35:I35"/>
    <mergeCell ref="K35:BG35"/>
    <mergeCell ref="A37:I37"/>
    <mergeCell ref="K37:BG37"/>
    <mergeCell ref="BI37:BS37"/>
    <mergeCell ref="A34:I34"/>
    <mergeCell ref="K34:BG34"/>
    <mergeCell ref="BI34:BS34"/>
    <mergeCell ref="K39:BG39"/>
    <mergeCell ref="BI39:BS39"/>
    <mergeCell ref="A40:I40"/>
    <mergeCell ref="K40:BG40"/>
    <mergeCell ref="BI40:BS40"/>
    <mergeCell ref="A36:I36"/>
    <mergeCell ref="K36:BG36"/>
    <mergeCell ref="BI36:BS36"/>
    <mergeCell ref="K58:BG58"/>
    <mergeCell ref="BI58:BS58"/>
    <mergeCell ref="BI38:BS38"/>
    <mergeCell ref="BI43:BS43"/>
    <mergeCell ref="A46:I46"/>
    <mergeCell ref="K46:BG46"/>
    <mergeCell ref="BI46:BS46"/>
    <mergeCell ref="A38:I38"/>
    <mergeCell ref="K38:BG38"/>
    <mergeCell ref="A39:I39"/>
    <mergeCell ref="BV56:CL69"/>
    <mergeCell ref="A59:I59"/>
    <mergeCell ref="K59:BG59"/>
    <mergeCell ref="BI59:BS59"/>
    <mergeCell ref="A60:I60"/>
    <mergeCell ref="K60:BG60"/>
    <mergeCell ref="A61:I61"/>
    <mergeCell ref="BI60:BS60"/>
    <mergeCell ref="BI57:BS57"/>
    <mergeCell ref="A58:I58"/>
    <mergeCell ref="K61:BG61"/>
    <mergeCell ref="BI61:BS61"/>
    <mergeCell ref="A62:I62"/>
    <mergeCell ref="K62:BG62"/>
    <mergeCell ref="BI62:BS62"/>
    <mergeCell ref="A69:I69"/>
    <mergeCell ref="K69:BG69"/>
    <mergeCell ref="BI69:BS69"/>
    <mergeCell ref="A63:I63"/>
    <mergeCell ref="K63:BG63"/>
  </mergeCells>
  <printOptions/>
  <pageMargins left="0.7874015748031497" right="0.31496062992125984" top="0.5905511811023623" bottom="0.3937007874015748" header="0.1968503937007874" footer="0.1968503937007874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Русина Инна Сергеевна</cp:lastModifiedBy>
  <cp:lastPrinted>2019-03-29T11:45:13Z</cp:lastPrinted>
  <dcterms:created xsi:type="dcterms:W3CDTF">2010-05-19T10:50:44Z</dcterms:created>
  <dcterms:modified xsi:type="dcterms:W3CDTF">2019-05-24T07:26:12Z</dcterms:modified>
  <cp:category/>
  <cp:version/>
  <cp:contentType/>
  <cp:contentStatus/>
</cp:coreProperties>
</file>