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worksheets/wsSortMap2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Revision="1"/>
  <bookViews>
    <workbookView xWindow="-1305" yWindow="705" windowWidth="15480" windowHeight="10665" firstSheet="2" activeTab="2"/>
  </bookViews>
  <sheets>
    <sheet name="Лист1" sheetId="5" state="hidden" r:id="rId1"/>
    <sheet name="Ноябрь 2013г" sheetId="2" state="hidden" r:id="rId2"/>
    <sheet name="декаб 2016г" sheetId="1" r:id="rId3"/>
    <sheet name="по 6-10" sheetId="3" r:id="rId4"/>
    <sheet name="по 0,4" sheetId="4" r:id="rId5"/>
    <sheet name="Лист2" sheetId="6" state="hidden" r:id="rId6"/>
    <sheet name="Лист3" sheetId="7" state="hidden" r:id="rId7"/>
    <sheet name="Лист4" sheetId="8" state="hidden" r:id="rId8"/>
    <sheet name="Лист5" sheetId="9" state="hidden" r:id="rId9"/>
    <sheet name="Лист6" sheetId="10" state="hidden" r:id="rId10"/>
    <sheet name="Лист7" sheetId="11" state="hidden" r:id="rId11"/>
    <sheet name="Лист8" sheetId="12" r:id="rId12"/>
  </sheets>
  <definedNames>
    <definedName name="_xlnm._FilterDatabase" localSheetId="2" hidden="1">'декаб 2016г'!$C$21:$C$244</definedName>
    <definedName name="_xlnm._FilterDatabase" localSheetId="9" hidden="1">Лист6!$A$1:$O$1</definedName>
    <definedName name="_xlnm._FilterDatabase" localSheetId="11" hidden="1">Лист8!$B$3:$P$805</definedName>
    <definedName name="_xlnm._FilterDatabase" localSheetId="1" hidden="1">'Ноябрь 2013г'!$C$21:$C$131</definedName>
    <definedName name="_xlnm._FilterDatabase" localSheetId="4" hidden="1">'по 0,4'!$C$19:$C$128</definedName>
    <definedName name="_xlnm._FilterDatabase" localSheetId="3" hidden="1">'по 6-10'!$C$21:$C$130</definedName>
    <definedName name="Z_7FDDDD5D_ED8E_47A5_AFBE_0056D605C291_.wvu.FilterData" localSheetId="2" hidden="1">'декаб 2016г'!$C$21:$C$244</definedName>
    <definedName name="Z_7FDDDD5D_ED8E_47A5_AFBE_0056D605C291_.wvu.FilterData" localSheetId="1" hidden="1">'Ноябрь 2013г'!$C$21:$C$131</definedName>
    <definedName name="Z_7FDDDD5D_ED8E_47A5_AFBE_0056D605C291_.wvu.FilterData" localSheetId="4" hidden="1">'по 0,4'!$C$19:$C$128</definedName>
    <definedName name="Z_7FDDDD5D_ED8E_47A5_AFBE_0056D605C291_.wvu.FilterData" localSheetId="3" hidden="1">'по 6-10'!$C$21:$C$130</definedName>
    <definedName name="Z_7FDDDD5D_ED8E_47A5_AFBE_0056D605C291_.wvu.Rows" localSheetId="4" hidden="1">'по 0,4'!$2:$12</definedName>
    <definedName name="Z_7FDDDD5D_ED8E_47A5_AFBE_0056D605C291_.wvu.Rows" localSheetId="3" hidden="1">'по 6-10'!$2:$12</definedName>
    <definedName name="Z_86462F47_30CD_4D77_8883_003B13E6B20D_.wvu.FilterData" localSheetId="2" hidden="1">'декаб 2016г'!$C$21:$C$244</definedName>
    <definedName name="Z_86462F47_30CD_4D77_8883_003B13E6B20D_.wvu.FilterData" localSheetId="9" hidden="1">Лист6!$A$1:$O$1</definedName>
    <definedName name="Z_86462F47_30CD_4D77_8883_003B13E6B20D_.wvu.FilterData" localSheetId="11" hidden="1">Лист8!$B$3:$P$805</definedName>
    <definedName name="Z_86462F47_30CD_4D77_8883_003B13E6B20D_.wvu.FilterData" localSheetId="1" hidden="1">'Ноябрь 2013г'!$C$21:$C$131</definedName>
    <definedName name="Z_86462F47_30CD_4D77_8883_003B13E6B20D_.wvu.FilterData" localSheetId="4" hidden="1">'по 0,4'!$C$19:$C$128</definedName>
    <definedName name="Z_86462F47_30CD_4D77_8883_003B13E6B20D_.wvu.FilterData" localSheetId="3" hidden="1">'по 6-10'!$C$21:$C$130</definedName>
    <definedName name="Z_86462F47_30CD_4D77_8883_003B13E6B20D_.wvu.Rows" localSheetId="4" hidden="1">'по 0,4'!$2:$12</definedName>
    <definedName name="Z_86462F47_30CD_4D77_8883_003B13E6B20D_.wvu.Rows" localSheetId="3" hidden="1">'по 6-10'!$2:$12</definedName>
    <definedName name="Z_A743F9C7_8B89_4E8F_B91F_1FFB859064F2_.wvu.FilterData" localSheetId="2" hidden="1">'декаб 2016г'!$C$21:$C$244</definedName>
    <definedName name="Z_A743F9C7_8B89_4E8F_B91F_1FFB859064F2_.wvu.FilterData" localSheetId="1" hidden="1">'Ноябрь 2013г'!$C$21:$C$131</definedName>
    <definedName name="Z_A743F9C7_8B89_4E8F_B91F_1FFB859064F2_.wvu.FilterData" localSheetId="4" hidden="1">'по 0,4'!$C$19:$C$128</definedName>
    <definedName name="Z_A743F9C7_8B89_4E8F_B91F_1FFB859064F2_.wvu.FilterData" localSheetId="3" hidden="1">'по 6-10'!$C$21:$C$130</definedName>
    <definedName name="Z_A743F9C7_8B89_4E8F_B91F_1FFB859064F2_.wvu.Rows" localSheetId="4" hidden="1">'по 0,4'!$2:$12</definedName>
    <definedName name="Z_A743F9C7_8B89_4E8F_B91F_1FFB859064F2_.wvu.Rows" localSheetId="3" hidden="1">'по 6-10'!$2:$12</definedName>
    <definedName name="Z_B47DA4C4_0401_4396_AB48_48E5D400F2EC_.wvu.Cols" localSheetId="11" hidden="1">Лист8!$L:$L</definedName>
    <definedName name="Z_B47DA4C4_0401_4396_AB48_48E5D400F2EC_.wvu.FilterData" localSheetId="2" hidden="1">'декаб 2016г'!$C$21:$C$244</definedName>
    <definedName name="Z_B47DA4C4_0401_4396_AB48_48E5D400F2EC_.wvu.FilterData" localSheetId="9" hidden="1">Лист6!$A$1:$O$1</definedName>
    <definedName name="Z_B47DA4C4_0401_4396_AB48_48E5D400F2EC_.wvu.FilterData" localSheetId="11" hidden="1">Лист8!$B$3:$P$805</definedName>
    <definedName name="Z_B47DA4C4_0401_4396_AB48_48E5D400F2EC_.wvu.FilterData" localSheetId="1" hidden="1">'Ноябрь 2013г'!$C$21:$C$131</definedName>
    <definedName name="Z_B47DA4C4_0401_4396_AB48_48E5D400F2EC_.wvu.FilterData" localSheetId="4" hidden="1">'по 0,4'!$C$19:$C$128</definedName>
    <definedName name="Z_B47DA4C4_0401_4396_AB48_48E5D400F2EC_.wvu.FilterData" localSheetId="3" hidden="1">'по 6-10'!$C$21:$C$130</definedName>
    <definedName name="Z_B47DA4C4_0401_4396_AB48_48E5D400F2EC_.wvu.Rows" localSheetId="4" hidden="1">'по 0,4'!$2:$12</definedName>
    <definedName name="Z_B47DA4C4_0401_4396_AB48_48E5D400F2EC_.wvu.Rows" localSheetId="3" hidden="1">'по 6-10'!$2:$12</definedName>
    <definedName name="Z_D735A0E3_67D4_4A47_94B7_B543B7FA080E_.wvu.FilterData" localSheetId="2" hidden="1">'декаб 2016г'!$C$21:$C$244</definedName>
    <definedName name="Z_D735A0E3_67D4_4A47_94B7_B543B7FA080E_.wvu.FilterData" localSheetId="9" hidden="1">Лист6!$A$1:$O$1</definedName>
    <definedName name="Z_D735A0E3_67D4_4A47_94B7_B543B7FA080E_.wvu.FilterData" localSheetId="1" hidden="1">'Ноябрь 2013г'!$C$21:$C$131</definedName>
    <definedName name="Z_D735A0E3_67D4_4A47_94B7_B543B7FA080E_.wvu.FilterData" localSheetId="4" hidden="1">'по 0,4'!$C$19:$C$128</definedName>
    <definedName name="Z_D735A0E3_67D4_4A47_94B7_B543B7FA080E_.wvu.FilterData" localSheetId="3" hidden="1">'по 6-10'!$C$21:$C$130</definedName>
    <definedName name="Z_D735A0E3_67D4_4A47_94B7_B543B7FA080E_.wvu.Rows" localSheetId="4" hidden="1">'по 0,4'!$2:$12</definedName>
    <definedName name="Z_D735A0E3_67D4_4A47_94B7_B543B7FA080E_.wvu.Rows" localSheetId="3" hidden="1">'по 6-10'!$2:$12</definedName>
    <definedName name="Z_D916705D_5F60_466F_8EBC_00890A40BBF6_.wvu.FilterData" localSheetId="2" hidden="1">'декаб 2016г'!$C$21:$C$244</definedName>
    <definedName name="Z_D916705D_5F60_466F_8EBC_00890A40BBF6_.wvu.FilterData" localSheetId="9" hidden="1">Лист6!$A$1:$O$1</definedName>
    <definedName name="Z_D916705D_5F60_466F_8EBC_00890A40BBF6_.wvu.FilterData" localSheetId="1" hidden="1">'Ноябрь 2013г'!$C$21:$C$131</definedName>
    <definedName name="Z_D916705D_5F60_466F_8EBC_00890A40BBF6_.wvu.FilterData" localSheetId="4" hidden="1">'по 0,4'!$C$19:$C$128</definedName>
    <definedName name="Z_D916705D_5F60_466F_8EBC_00890A40BBF6_.wvu.FilterData" localSheetId="3" hidden="1">'по 6-10'!$C$21:$C$130</definedName>
    <definedName name="Z_D916705D_5F60_466F_8EBC_00890A40BBF6_.wvu.Rows" localSheetId="4" hidden="1">'по 0,4'!$2:$12</definedName>
    <definedName name="Z_D916705D_5F60_466F_8EBC_00890A40BBF6_.wvu.Rows" localSheetId="3" hidden="1">'по 6-10'!$2:$12</definedName>
  </definedNames>
  <calcPr calcId="145621"/>
  <customWorkbookViews>
    <customWorkbookView name="Марат Сайбулаевич Мусаев - Личное представление" guid="{D916705D-5F60-466F-8EBC-00890A40BBF6}" mergeInterval="0" personalView="1" maximized="1" windowWidth="1276" windowHeight="799" activeSheetId="1"/>
    <customWorkbookView name="Мамедова Фарида - Личное представление" guid="{A743F9C7-8B89-4E8F-B91F-1FFB859064F2}" mergeInterval="0" personalView="1" maximized="1" xWindow="1" yWindow="1" windowWidth="1020" windowHeight="547" activeSheetId="1"/>
    <customWorkbookView name="111 - Личное представление" guid="{7FDDDD5D-ED8E-47A5-AFBE-0056D605C291}" mergeInterval="0" personalView="1" maximized="1" windowWidth="1020" windowHeight="549" activeSheetId="1"/>
    <customWorkbookView name="Гасан Муртазалиевич Магомедов - Личное представление" guid="{D735A0E3-67D4-4A47-94B7-B543B7FA080E}" mergeInterval="0" personalView="1" maximized="1" windowWidth="1276" windowHeight="799" activeSheetId="1"/>
    <customWorkbookView name="пк28 - Личное представление" guid="{86462F47-30CD-4D77-8883-003B13E6B20D}" mergeInterval="0" personalView="1" maximized="1" xWindow="1" yWindow="1" windowWidth="1280" windowHeight="771" activeSheetId="3"/>
    <customWorkbookView name="Патимат Сулеймановна Зубаирова - Личное представление" guid="{B47DA4C4-0401-4396-AB48-48E5D400F2EC}" mergeInterval="0" personalView="1" maximized="1" windowWidth="1596" windowHeight="675" activeSheetId="4"/>
  </customWorkbookViews>
</workbook>
</file>

<file path=xl/calcChain.xml><?xml version="1.0" encoding="utf-8"?>
<calcChain xmlns="http://schemas.openxmlformats.org/spreadsheetml/2006/main">
  <c r="E201" i="3" l="1"/>
  <c r="F201" i="3"/>
  <c r="J192" i="4" l="1"/>
  <c r="K192" i="4"/>
  <c r="J182" i="4"/>
  <c r="K182" i="4"/>
  <c r="J100" i="4"/>
  <c r="K100" i="4"/>
  <c r="J150" i="4"/>
  <c r="K150" i="4"/>
  <c r="G201" i="3" l="1"/>
  <c r="K200" i="4"/>
  <c r="J200" i="4"/>
  <c r="K241" i="4"/>
  <c r="J241" i="4"/>
  <c r="K62" i="4"/>
  <c r="J62" i="4"/>
  <c r="J242" i="4" s="1"/>
  <c r="J243" i="4" s="1"/>
  <c r="E150" i="4"/>
  <c r="F150" i="4"/>
  <c r="G150" i="4"/>
  <c r="E192" i="4"/>
  <c r="F192" i="4"/>
  <c r="G192" i="4"/>
  <c r="E200" i="4"/>
  <c r="F200" i="4"/>
  <c r="G200" i="4"/>
  <c r="E241" i="4"/>
  <c r="F241" i="4"/>
  <c r="G241" i="4"/>
  <c r="E182" i="4"/>
  <c r="F182" i="4"/>
  <c r="G182" i="4"/>
  <c r="E100" i="4"/>
  <c r="F100" i="4"/>
  <c r="G100" i="4"/>
  <c r="E62" i="4"/>
  <c r="F62" i="4"/>
  <c r="G62" i="4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O241" i="1"/>
  <c r="N241" i="1"/>
  <c r="O240" i="1"/>
  <c r="N240" i="1"/>
  <c r="O239" i="1"/>
  <c r="N239" i="1"/>
  <c r="O238" i="1"/>
  <c r="N238" i="1"/>
  <c r="O237" i="1"/>
  <c r="N237" i="1"/>
  <c r="O236" i="1"/>
  <c r="N236" i="1"/>
  <c r="O235" i="1"/>
  <c r="N235" i="1"/>
  <c r="O234" i="1"/>
  <c r="N234" i="1"/>
  <c r="O233" i="1"/>
  <c r="N233" i="1"/>
  <c r="O232" i="1"/>
  <c r="N232" i="1"/>
  <c r="O231" i="1"/>
  <c r="N231" i="1"/>
  <c r="O230" i="1"/>
  <c r="N230" i="1"/>
  <c r="O229" i="1"/>
  <c r="N229" i="1"/>
  <c r="O228" i="1"/>
  <c r="N228" i="1"/>
  <c r="O227" i="1"/>
  <c r="N227" i="1"/>
  <c r="O226" i="1"/>
  <c r="N226" i="1"/>
  <c r="O225" i="1"/>
  <c r="N225" i="1"/>
  <c r="O224" i="1"/>
  <c r="N224" i="1"/>
  <c r="O223" i="1"/>
  <c r="N223" i="1"/>
  <c r="O222" i="1"/>
  <c r="N222" i="1"/>
  <c r="O221" i="1"/>
  <c r="N221" i="1"/>
  <c r="O220" i="1"/>
  <c r="N220" i="1"/>
  <c r="O219" i="1"/>
  <c r="N219" i="1"/>
  <c r="O218" i="1"/>
  <c r="N218" i="1"/>
  <c r="O217" i="1"/>
  <c r="N217" i="1"/>
  <c r="O216" i="1"/>
  <c r="N216" i="1"/>
  <c r="O215" i="1"/>
  <c r="N215" i="1"/>
  <c r="O214" i="1"/>
  <c r="N214" i="1"/>
  <c r="O213" i="1"/>
  <c r="N213" i="1"/>
  <c r="O212" i="1"/>
  <c r="N212" i="1"/>
  <c r="O211" i="1"/>
  <c r="N211" i="1"/>
  <c r="O210" i="1"/>
  <c r="N210" i="1"/>
  <c r="O209" i="1"/>
  <c r="N209" i="1"/>
  <c r="O208" i="1"/>
  <c r="N208" i="1"/>
  <c r="O207" i="1"/>
  <c r="N207" i="1"/>
  <c r="O206" i="1"/>
  <c r="N206" i="1"/>
  <c r="O205" i="1"/>
  <c r="N205" i="1"/>
  <c r="O204" i="1"/>
  <c r="N204" i="1"/>
  <c r="O203" i="1"/>
  <c r="N203" i="1"/>
  <c r="O202" i="1"/>
  <c r="N202" i="1"/>
  <c r="O200" i="1"/>
  <c r="N200" i="1"/>
  <c r="O199" i="1"/>
  <c r="N199" i="1"/>
  <c r="O198" i="1"/>
  <c r="N198" i="1"/>
  <c r="O197" i="1"/>
  <c r="N197" i="1"/>
  <c r="O196" i="1"/>
  <c r="N196" i="1"/>
  <c r="O195" i="1"/>
  <c r="N195" i="1"/>
  <c r="O194" i="1"/>
  <c r="N194" i="1"/>
  <c r="O192" i="1"/>
  <c r="N192" i="1"/>
  <c r="O191" i="1"/>
  <c r="N191" i="1"/>
  <c r="O190" i="1"/>
  <c r="N190" i="1"/>
  <c r="O189" i="1"/>
  <c r="N189" i="1"/>
  <c r="O188" i="1"/>
  <c r="N188" i="1"/>
  <c r="O187" i="1"/>
  <c r="N187" i="1"/>
  <c r="O186" i="1"/>
  <c r="N186" i="1"/>
  <c r="O185" i="1"/>
  <c r="N185" i="1"/>
  <c r="O182" i="1"/>
  <c r="N182" i="1"/>
  <c r="O181" i="1"/>
  <c r="N181" i="1"/>
  <c r="O180" i="1"/>
  <c r="N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O173" i="1"/>
  <c r="N173" i="1"/>
  <c r="O172" i="1"/>
  <c r="N172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2" i="1"/>
  <c r="N132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83" i="1"/>
  <c r="N83" i="1"/>
  <c r="O82" i="1"/>
  <c r="N82" i="1"/>
  <c r="O81" i="1"/>
  <c r="N81" i="1"/>
  <c r="O80" i="1"/>
  <c r="N80" i="1"/>
  <c r="O79" i="1"/>
  <c r="N79" i="1"/>
  <c r="O78" i="1"/>
  <c r="N78" i="1"/>
  <c r="O77" i="1"/>
  <c r="N77" i="1"/>
  <c r="O76" i="1"/>
  <c r="N76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50" i="1"/>
  <c r="N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2" i="1"/>
  <c r="N32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M23" i="1"/>
  <c r="L23" i="1"/>
  <c r="K242" i="4" l="1"/>
  <c r="K243" i="4" s="1"/>
  <c r="G242" i="4"/>
  <c r="F242" i="4"/>
  <c r="K241" i="1" l="1"/>
  <c r="J241" i="1"/>
  <c r="K240" i="1"/>
  <c r="J240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K23" i="1"/>
  <c r="J23" i="1"/>
  <c r="I23" i="1"/>
  <c r="H23" i="1"/>
  <c r="L241" i="4" l="1"/>
  <c r="I241" i="4"/>
  <c r="H241" i="4"/>
  <c r="D241" i="4"/>
  <c r="L242" i="3"/>
  <c r="L242" i="1" s="1"/>
  <c r="K242" i="3"/>
  <c r="J242" i="3"/>
  <c r="I242" i="3"/>
  <c r="H242" i="3"/>
  <c r="G242" i="3"/>
  <c r="F242" i="3"/>
  <c r="E242" i="3"/>
  <c r="D242" i="3"/>
  <c r="D241" i="1"/>
  <c r="E241" i="1"/>
  <c r="F241" i="1"/>
  <c r="G241" i="1"/>
  <c r="H241" i="1"/>
  <c r="I241" i="1"/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5" i="1"/>
  <c r="D186" i="1"/>
  <c r="D187" i="1"/>
  <c r="D188" i="1"/>
  <c r="D189" i="1"/>
  <c r="D190" i="1"/>
  <c r="D191" i="1"/>
  <c r="D192" i="1"/>
  <c r="D195" i="1"/>
  <c r="D196" i="1"/>
  <c r="D197" i="1"/>
  <c r="D198" i="1"/>
  <c r="D199" i="1"/>
  <c r="D200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E24" i="1"/>
  <c r="E25" i="1"/>
  <c r="E27" i="1"/>
  <c r="E28" i="1"/>
  <c r="E30" i="1"/>
  <c r="E31" i="1"/>
  <c r="E32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5" i="1"/>
  <c r="E186" i="1"/>
  <c r="E187" i="1"/>
  <c r="E188" i="1"/>
  <c r="E189" i="1"/>
  <c r="E190" i="1"/>
  <c r="E191" i="1"/>
  <c r="E192" i="1"/>
  <c r="E195" i="1"/>
  <c r="E196" i="1"/>
  <c r="E197" i="1"/>
  <c r="E198" i="1"/>
  <c r="E199" i="1"/>
  <c r="E200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5" i="1"/>
  <c r="F186" i="1"/>
  <c r="F187" i="1"/>
  <c r="F188" i="1"/>
  <c r="F189" i="1"/>
  <c r="F190" i="1"/>
  <c r="F191" i="1"/>
  <c r="F192" i="1"/>
  <c r="F195" i="1"/>
  <c r="F196" i="1"/>
  <c r="F197" i="1"/>
  <c r="F198" i="1"/>
  <c r="F199" i="1"/>
  <c r="F200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5" i="1"/>
  <c r="G186" i="1"/>
  <c r="G187" i="1"/>
  <c r="G188" i="1"/>
  <c r="G189" i="1"/>
  <c r="G190" i="1"/>
  <c r="G191" i="1"/>
  <c r="G192" i="1"/>
  <c r="G195" i="1"/>
  <c r="G196" i="1"/>
  <c r="G197" i="1"/>
  <c r="G198" i="1"/>
  <c r="G199" i="1"/>
  <c r="G200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151" i="3"/>
  <c r="F151" i="3"/>
  <c r="D151" i="3"/>
  <c r="E26" i="1"/>
  <c r="E33" i="1"/>
  <c r="G63" i="1"/>
  <c r="E63" i="1"/>
  <c r="E104" i="1"/>
  <c r="E23" i="1"/>
  <c r="E46" i="1"/>
  <c r="G183" i="1" l="1"/>
  <c r="F193" i="1"/>
  <c r="E193" i="1"/>
  <c r="G193" i="1"/>
  <c r="E201" i="1"/>
  <c r="E183" i="1"/>
  <c r="D193" i="1"/>
  <c r="E102" i="1"/>
  <c r="G201" i="1"/>
  <c r="G102" i="1"/>
  <c r="F183" i="1"/>
  <c r="F201" i="1"/>
  <c r="D201" i="1"/>
  <c r="D183" i="1"/>
  <c r="E151" i="1"/>
  <c r="F64" i="1"/>
  <c r="F151" i="1"/>
  <c r="G151" i="1"/>
  <c r="F102" i="1"/>
  <c r="D102" i="1"/>
  <c r="D64" i="1"/>
  <c r="D151" i="1"/>
  <c r="G64" i="1"/>
  <c r="G242" i="1"/>
  <c r="F242" i="1"/>
  <c r="E242" i="1"/>
  <c r="D242" i="1"/>
  <c r="E29" i="1"/>
  <c r="E64" i="1" s="1"/>
  <c r="E151" i="3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0" i="1"/>
  <c r="H200" i="1"/>
  <c r="I199" i="1"/>
  <c r="H199" i="1"/>
  <c r="I198" i="1"/>
  <c r="H198" i="1"/>
  <c r="I197" i="1"/>
  <c r="H197" i="1"/>
  <c r="I196" i="1"/>
  <c r="H196" i="1"/>
  <c r="I195" i="1"/>
  <c r="I201" i="1" s="1"/>
  <c r="H195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I193" i="1" s="1"/>
  <c r="H185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I153" i="1"/>
  <c r="H153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I104" i="1"/>
  <c r="H104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I66" i="1"/>
  <c r="H66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Q241" i="4"/>
  <c r="P241" i="4"/>
  <c r="O241" i="4"/>
  <c r="N241" i="4"/>
  <c r="M241" i="4"/>
  <c r="H242" i="4"/>
  <c r="H243" i="4" s="1"/>
  <c r="I200" i="4"/>
  <c r="D200" i="4"/>
  <c r="I192" i="4"/>
  <c r="D192" i="4"/>
  <c r="Q182" i="4"/>
  <c r="Q184" i="1" s="1"/>
  <c r="P182" i="4"/>
  <c r="P184" i="1" s="1"/>
  <c r="O182" i="4"/>
  <c r="O184" i="1" s="1"/>
  <c r="N182" i="4"/>
  <c r="N184" i="1" s="1"/>
  <c r="M182" i="4"/>
  <c r="M184" i="1" s="1"/>
  <c r="L182" i="4"/>
  <c r="L184" i="1" s="1"/>
  <c r="I182" i="4"/>
  <c r="D182" i="4"/>
  <c r="Q150" i="4"/>
  <c r="Q152" i="1" s="1"/>
  <c r="P150" i="4"/>
  <c r="P152" i="1" s="1"/>
  <c r="O150" i="4"/>
  <c r="O152" i="1" s="1"/>
  <c r="N150" i="4"/>
  <c r="N152" i="1" s="1"/>
  <c r="M150" i="4"/>
  <c r="M152" i="1" s="1"/>
  <c r="L150" i="4"/>
  <c r="L152" i="1" s="1"/>
  <c r="I150" i="4"/>
  <c r="D150" i="4"/>
  <c r="Q100" i="4"/>
  <c r="P100" i="4"/>
  <c r="O100" i="4"/>
  <c r="N100" i="4"/>
  <c r="M100" i="4"/>
  <c r="L100" i="4"/>
  <c r="I100" i="4"/>
  <c r="D100" i="4"/>
  <c r="Q62" i="4"/>
  <c r="P62" i="4"/>
  <c r="O62" i="4"/>
  <c r="N62" i="4"/>
  <c r="M62" i="4"/>
  <c r="L62" i="4"/>
  <c r="I62" i="4"/>
  <c r="D62" i="4"/>
  <c r="Q242" i="3"/>
  <c r="Q242" i="1" s="1"/>
  <c r="P242" i="3"/>
  <c r="P242" i="1" s="1"/>
  <c r="O242" i="3"/>
  <c r="O242" i="1" s="1"/>
  <c r="N242" i="3"/>
  <c r="N242" i="1" s="1"/>
  <c r="M242" i="3"/>
  <c r="M242" i="1" s="1"/>
  <c r="Q201" i="3"/>
  <c r="Q201" i="1" s="1"/>
  <c r="P201" i="3"/>
  <c r="P201" i="1" s="1"/>
  <c r="O201" i="3"/>
  <c r="O201" i="1" s="1"/>
  <c r="N201" i="3"/>
  <c r="N201" i="1" s="1"/>
  <c r="M201" i="3"/>
  <c r="M201" i="1" s="1"/>
  <c r="L201" i="3"/>
  <c r="L201" i="1" s="1"/>
  <c r="K201" i="3"/>
  <c r="J201" i="3"/>
  <c r="I201" i="3"/>
  <c r="D201" i="3"/>
  <c r="Q193" i="3"/>
  <c r="Q193" i="1" s="1"/>
  <c r="P193" i="3"/>
  <c r="P193" i="1" s="1"/>
  <c r="O193" i="3"/>
  <c r="O193" i="1" s="1"/>
  <c r="N193" i="3"/>
  <c r="N193" i="1" s="1"/>
  <c r="M193" i="3"/>
  <c r="M193" i="1" s="1"/>
  <c r="L193" i="3"/>
  <c r="L193" i="1" s="1"/>
  <c r="K193" i="3"/>
  <c r="J193" i="3"/>
  <c r="I193" i="3"/>
  <c r="G193" i="3"/>
  <c r="F193" i="3"/>
  <c r="E193" i="3"/>
  <c r="D193" i="3"/>
  <c r="Q183" i="3"/>
  <c r="Q183" i="1" s="1"/>
  <c r="P183" i="3"/>
  <c r="P183" i="1" s="1"/>
  <c r="O183" i="3"/>
  <c r="O183" i="1" s="1"/>
  <c r="N183" i="3"/>
  <c r="N183" i="1" s="1"/>
  <c r="M183" i="3"/>
  <c r="M183" i="1" s="1"/>
  <c r="L183" i="3"/>
  <c r="L183" i="1" s="1"/>
  <c r="K183" i="3"/>
  <c r="J183" i="3"/>
  <c r="I183" i="3"/>
  <c r="G183" i="3"/>
  <c r="F183" i="3"/>
  <c r="E183" i="3"/>
  <c r="D183" i="3"/>
  <c r="Q151" i="3"/>
  <c r="Q151" i="1" s="1"/>
  <c r="P151" i="3"/>
  <c r="P151" i="1" s="1"/>
  <c r="O151" i="3"/>
  <c r="O151" i="1" s="1"/>
  <c r="N151" i="3"/>
  <c r="N151" i="1" s="1"/>
  <c r="M151" i="3"/>
  <c r="M151" i="1" s="1"/>
  <c r="L151" i="3"/>
  <c r="L151" i="1" s="1"/>
  <c r="K151" i="3"/>
  <c r="J151" i="3"/>
  <c r="I151" i="3"/>
  <c r="H151" i="3"/>
  <c r="Q102" i="3"/>
  <c r="Q102" i="1" s="1"/>
  <c r="P102" i="3"/>
  <c r="O102" i="3"/>
  <c r="N102" i="3"/>
  <c r="M102" i="3"/>
  <c r="M102" i="1" s="1"/>
  <c r="Q64" i="3"/>
  <c r="P64" i="3"/>
  <c r="O64" i="3"/>
  <c r="O64" i="1" s="1"/>
  <c r="N64" i="3"/>
  <c r="M64" i="3"/>
  <c r="K242" i="1"/>
  <c r="J242" i="1"/>
  <c r="I242" i="1"/>
  <c r="K201" i="1"/>
  <c r="J201" i="1"/>
  <c r="K193" i="1"/>
  <c r="J193" i="1"/>
  <c r="K183" i="1"/>
  <c r="J183" i="1"/>
  <c r="K151" i="1"/>
  <c r="J151" i="1"/>
  <c r="K102" i="1"/>
  <c r="J102" i="1"/>
  <c r="K64" i="1"/>
  <c r="J64" i="1"/>
  <c r="I151" i="1" l="1"/>
  <c r="I183" i="1"/>
  <c r="I64" i="1"/>
  <c r="Q64" i="1"/>
  <c r="H183" i="1"/>
  <c r="H193" i="1"/>
  <c r="H201" i="1"/>
  <c r="H242" i="1"/>
  <c r="M64" i="1"/>
  <c r="O102" i="1"/>
  <c r="H64" i="1"/>
  <c r="I102" i="1"/>
  <c r="L64" i="1"/>
  <c r="P64" i="1"/>
  <c r="N102" i="1"/>
  <c r="N64" i="1"/>
  <c r="L102" i="1"/>
  <c r="P102" i="1"/>
  <c r="H102" i="1"/>
  <c r="H151" i="1"/>
  <c r="F243" i="1"/>
  <c r="F244" i="1" s="1"/>
  <c r="E243" i="1"/>
  <c r="E244" i="1" s="1"/>
  <c r="D243" i="1"/>
  <c r="D244" i="1" s="1"/>
  <c r="G243" i="1"/>
  <c r="G244" i="1" s="1"/>
  <c r="D242" i="4"/>
  <c r="D243" i="4" s="1"/>
  <c r="E242" i="4"/>
  <c r="F243" i="4"/>
  <c r="G243" i="4"/>
  <c r="I242" i="4"/>
  <c r="I243" i="4" s="1"/>
  <c r="L242" i="4"/>
  <c r="L243" i="4" s="1"/>
  <c r="M242" i="4"/>
  <c r="M243" i="4" s="1"/>
  <c r="N242" i="4"/>
  <c r="N243" i="4" s="1"/>
  <c r="O242" i="4"/>
  <c r="O243" i="4" s="1"/>
  <c r="P242" i="4"/>
  <c r="P243" i="4" s="1"/>
  <c r="Q242" i="4"/>
  <c r="Q243" i="4" s="1"/>
  <c r="D243" i="3"/>
  <c r="D244" i="3" s="1"/>
  <c r="E243" i="3"/>
  <c r="E244" i="3" s="1"/>
  <c r="F243" i="3"/>
  <c r="F244" i="3" s="1"/>
  <c r="G243" i="3"/>
  <c r="G244" i="3" s="1"/>
  <c r="H243" i="3"/>
  <c r="H244" i="3" s="1"/>
  <c r="I243" i="3"/>
  <c r="I244" i="3" s="1"/>
  <c r="J243" i="3"/>
  <c r="J244" i="3" s="1"/>
  <c r="K243" i="3"/>
  <c r="K244" i="3" s="1"/>
  <c r="L243" i="3"/>
  <c r="M243" i="3"/>
  <c r="N243" i="3"/>
  <c r="O243" i="3"/>
  <c r="P243" i="3"/>
  <c r="Q243" i="3"/>
  <c r="J243" i="1"/>
  <c r="J244" i="1" s="1"/>
  <c r="K243" i="1"/>
  <c r="K244" i="1" s="1"/>
  <c r="L12" i="9"/>
  <c r="K12" i="9"/>
  <c r="J12" i="9"/>
  <c r="I12" i="9"/>
  <c r="H12" i="9"/>
  <c r="G12" i="9"/>
  <c r="F12" i="9"/>
  <c r="E12" i="9"/>
  <c r="D12" i="9"/>
  <c r="C12" i="9"/>
  <c r="B12" i="9"/>
  <c r="L7" i="9"/>
  <c r="K7" i="9"/>
  <c r="J7" i="9"/>
  <c r="I7" i="9"/>
  <c r="H7" i="9"/>
  <c r="G7" i="9"/>
  <c r="F7" i="9"/>
  <c r="E7" i="9"/>
  <c r="D7" i="9"/>
  <c r="C7" i="9"/>
  <c r="B7" i="9"/>
  <c r="N7" i="9" s="1"/>
  <c r="N3" i="9"/>
  <c r="H243" i="1" l="1"/>
  <c r="H244" i="1" s="1"/>
  <c r="E246" i="3"/>
  <c r="G246" i="3"/>
  <c r="F246" i="3"/>
  <c r="D246" i="3"/>
  <c r="E243" i="4"/>
  <c r="I243" i="1"/>
  <c r="I244" i="1" s="1"/>
  <c r="Q244" i="3"/>
  <c r="Q244" i="1" s="1"/>
  <c r="Q243" i="1"/>
  <c r="P244" i="3"/>
  <c r="P244" i="1" s="1"/>
  <c r="P243" i="1"/>
  <c r="O244" i="3"/>
  <c r="O244" i="1" s="1"/>
  <c r="O243" i="1"/>
  <c r="N244" i="3"/>
  <c r="N244" i="1" s="1"/>
  <c r="N243" i="1"/>
  <c r="M244" i="3"/>
  <c r="M244" i="1" s="1"/>
  <c r="M243" i="1"/>
  <c r="L244" i="3"/>
  <c r="L244" i="1" s="1"/>
  <c r="L243" i="1"/>
  <c r="D89" i="2"/>
  <c r="E89" i="2"/>
  <c r="F89" i="2"/>
  <c r="D90" i="2"/>
  <c r="E90" i="2"/>
  <c r="F90" i="2"/>
  <c r="D93" i="2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K32" i="2" l="1"/>
  <c r="K33" i="2"/>
  <c r="K34" i="2"/>
  <c r="K35" i="2"/>
  <c r="K36" i="2"/>
  <c r="K37" i="2"/>
  <c r="J33" i="2"/>
  <c r="J34" i="2"/>
  <c r="J35" i="2"/>
  <c r="J36" i="2"/>
  <c r="J37" i="2"/>
  <c r="J32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D33" i="2"/>
  <c r="D34" i="2"/>
  <c r="D35" i="2"/>
  <c r="D36" i="2"/>
  <c r="D37" i="2"/>
  <c r="D32" i="2"/>
  <c r="K23" i="2"/>
  <c r="K24" i="2"/>
  <c r="K25" i="2"/>
  <c r="K26" i="2"/>
  <c r="K27" i="2"/>
  <c r="K28" i="2"/>
  <c r="K29" i="2"/>
  <c r="J24" i="2"/>
  <c r="J25" i="2"/>
  <c r="J26" i="2"/>
  <c r="J27" i="2"/>
  <c r="J28" i="2"/>
  <c r="J29" i="2"/>
  <c r="J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E23" i="2"/>
  <c r="F23" i="2"/>
  <c r="G23" i="2"/>
  <c r="D23" i="2"/>
  <c r="F30" i="2" l="1"/>
  <c r="D30" i="2"/>
  <c r="G30" i="2"/>
  <c r="E30" i="2"/>
  <c r="F73" i="2"/>
  <c r="G73" i="2"/>
  <c r="D73" i="2"/>
  <c r="E73" i="2"/>
  <c r="K117" i="2" l="1"/>
  <c r="K118" i="2"/>
  <c r="K119" i="2"/>
  <c r="K120" i="2"/>
  <c r="K121" i="2"/>
  <c r="K122" i="2"/>
  <c r="K123" i="2"/>
  <c r="K124" i="2"/>
  <c r="K125" i="2"/>
  <c r="K126" i="2"/>
  <c r="K127" i="2"/>
  <c r="K128" i="2"/>
  <c r="J118" i="2"/>
  <c r="J119" i="2"/>
  <c r="J120" i="2"/>
  <c r="J121" i="2"/>
  <c r="J122" i="2"/>
  <c r="J123" i="2"/>
  <c r="J124" i="2"/>
  <c r="J125" i="2"/>
  <c r="J126" i="2"/>
  <c r="J127" i="2"/>
  <c r="J128" i="2"/>
  <c r="J117" i="2"/>
  <c r="E117" i="2"/>
  <c r="F117" i="2"/>
  <c r="G117" i="2"/>
  <c r="E118" i="2"/>
  <c r="F118" i="2"/>
  <c r="G118" i="2"/>
  <c r="E119" i="2"/>
  <c r="F119" i="2"/>
  <c r="G119" i="2"/>
  <c r="E120" i="2"/>
  <c r="F120" i="2"/>
  <c r="G120" i="2"/>
  <c r="E121" i="2"/>
  <c r="F121" i="2"/>
  <c r="G121" i="2"/>
  <c r="E122" i="2"/>
  <c r="F122" i="2"/>
  <c r="G122" i="2"/>
  <c r="E123" i="2"/>
  <c r="F123" i="2"/>
  <c r="G123" i="2"/>
  <c r="E124" i="2"/>
  <c r="F124" i="2"/>
  <c r="G124" i="2"/>
  <c r="E125" i="2"/>
  <c r="F125" i="2"/>
  <c r="G125" i="2"/>
  <c r="E126" i="2"/>
  <c r="F126" i="2"/>
  <c r="G126" i="2"/>
  <c r="E127" i="2"/>
  <c r="F127" i="2"/>
  <c r="G127" i="2"/>
  <c r="E128" i="2"/>
  <c r="F128" i="2"/>
  <c r="G128" i="2"/>
  <c r="D118" i="2"/>
  <c r="D119" i="2"/>
  <c r="D120" i="2"/>
  <c r="D121" i="2"/>
  <c r="D122" i="2"/>
  <c r="D123" i="2"/>
  <c r="D124" i="2"/>
  <c r="D125" i="2"/>
  <c r="D126" i="2"/>
  <c r="D127" i="2"/>
  <c r="D128" i="2"/>
  <c r="D117" i="2"/>
  <c r="K104" i="2"/>
  <c r="K105" i="2"/>
  <c r="K106" i="2"/>
  <c r="K107" i="2"/>
  <c r="K108" i="2"/>
  <c r="K109" i="2"/>
  <c r="K110" i="2"/>
  <c r="K111" i="2"/>
  <c r="K112" i="2"/>
  <c r="K113" i="2"/>
  <c r="K114" i="2"/>
  <c r="J105" i="2"/>
  <c r="J106" i="2"/>
  <c r="J107" i="2"/>
  <c r="J108" i="2"/>
  <c r="J109" i="2"/>
  <c r="J110" i="2"/>
  <c r="J111" i="2"/>
  <c r="J112" i="2"/>
  <c r="J113" i="2"/>
  <c r="J114" i="2"/>
  <c r="J104" i="2"/>
  <c r="E104" i="2"/>
  <c r="F104" i="2"/>
  <c r="G104" i="2"/>
  <c r="E105" i="2"/>
  <c r="F105" i="2"/>
  <c r="G105" i="2"/>
  <c r="E106" i="2"/>
  <c r="F106" i="2"/>
  <c r="G106" i="2"/>
  <c r="E107" i="2"/>
  <c r="F107" i="2"/>
  <c r="G107" i="2"/>
  <c r="E108" i="2"/>
  <c r="F108" i="2"/>
  <c r="G108" i="2"/>
  <c r="E109" i="2"/>
  <c r="F109" i="2"/>
  <c r="G109" i="2"/>
  <c r="E110" i="2"/>
  <c r="F110" i="2"/>
  <c r="G110" i="2"/>
  <c r="E111" i="2"/>
  <c r="F111" i="2"/>
  <c r="G111" i="2"/>
  <c r="E112" i="2"/>
  <c r="F112" i="2"/>
  <c r="G112" i="2"/>
  <c r="E113" i="2"/>
  <c r="F113" i="2"/>
  <c r="G113" i="2"/>
  <c r="E114" i="2"/>
  <c r="F114" i="2"/>
  <c r="G114" i="2"/>
  <c r="D105" i="2"/>
  <c r="D106" i="2"/>
  <c r="D107" i="2"/>
  <c r="D108" i="2"/>
  <c r="D109" i="2"/>
  <c r="D110" i="2"/>
  <c r="D111" i="2"/>
  <c r="D112" i="2"/>
  <c r="D113" i="2"/>
  <c r="D114" i="2"/>
  <c r="D104" i="2"/>
  <c r="K93" i="2"/>
  <c r="K94" i="2"/>
  <c r="K95" i="2"/>
  <c r="K96" i="2"/>
  <c r="K97" i="2"/>
  <c r="K98" i="2"/>
  <c r="K99" i="2"/>
  <c r="K100" i="2"/>
  <c r="K101" i="2"/>
  <c r="J94" i="2"/>
  <c r="J95" i="2"/>
  <c r="J96" i="2"/>
  <c r="J97" i="2"/>
  <c r="J98" i="2"/>
  <c r="J99" i="2"/>
  <c r="J100" i="2"/>
  <c r="J101" i="2"/>
  <c r="J93" i="2"/>
  <c r="G93" i="2"/>
  <c r="G94" i="2"/>
  <c r="G95" i="2"/>
  <c r="G96" i="2"/>
  <c r="G97" i="2"/>
  <c r="G98" i="2"/>
  <c r="G99" i="2"/>
  <c r="G100" i="2"/>
  <c r="E101" i="2"/>
  <c r="F101" i="2"/>
  <c r="G101" i="2"/>
  <c r="D101" i="2"/>
  <c r="D102" i="2" s="1"/>
  <c r="K80" i="2"/>
  <c r="K81" i="2"/>
  <c r="K82" i="2"/>
  <c r="K83" i="2"/>
  <c r="K84" i="2"/>
  <c r="K85" i="2"/>
  <c r="K86" i="2"/>
  <c r="K87" i="2"/>
  <c r="K88" i="2"/>
  <c r="K89" i="2"/>
  <c r="K90" i="2"/>
  <c r="J81" i="2"/>
  <c r="J82" i="2"/>
  <c r="J83" i="2"/>
  <c r="J84" i="2"/>
  <c r="J85" i="2"/>
  <c r="J86" i="2"/>
  <c r="J87" i="2"/>
  <c r="J88" i="2"/>
  <c r="J89" i="2"/>
  <c r="J90" i="2"/>
  <c r="J80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G89" i="2"/>
  <c r="G90" i="2"/>
  <c r="D81" i="2"/>
  <c r="D82" i="2"/>
  <c r="D83" i="2"/>
  <c r="D84" i="2"/>
  <c r="D85" i="2"/>
  <c r="D86" i="2"/>
  <c r="D87" i="2"/>
  <c r="D88" i="2"/>
  <c r="D80" i="2"/>
  <c r="K72" i="2"/>
  <c r="K73" i="2"/>
  <c r="K74" i="2"/>
  <c r="K75" i="2"/>
  <c r="K76" i="2"/>
  <c r="K77" i="2"/>
  <c r="J73" i="2"/>
  <c r="J74" i="2"/>
  <c r="J75" i="2"/>
  <c r="J76" i="2"/>
  <c r="J77" i="2"/>
  <c r="J72" i="2"/>
  <c r="E72" i="2"/>
  <c r="F72" i="2"/>
  <c r="G72" i="2"/>
  <c r="E74" i="2"/>
  <c r="F74" i="2"/>
  <c r="G74" i="2"/>
  <c r="E75" i="2"/>
  <c r="F75" i="2"/>
  <c r="G75" i="2"/>
  <c r="E76" i="2"/>
  <c r="F76" i="2"/>
  <c r="G76" i="2"/>
  <c r="E77" i="2"/>
  <c r="F77" i="2"/>
  <c r="G77" i="2"/>
  <c r="D74" i="2"/>
  <c r="D75" i="2"/>
  <c r="D76" i="2"/>
  <c r="D77" i="2"/>
  <c r="D72" i="2"/>
  <c r="K65" i="2"/>
  <c r="K66" i="2"/>
  <c r="K67" i="2"/>
  <c r="K68" i="2"/>
  <c r="K69" i="2"/>
  <c r="J66" i="2"/>
  <c r="J67" i="2"/>
  <c r="J68" i="2"/>
  <c r="J69" i="2"/>
  <c r="J65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D66" i="2"/>
  <c r="D67" i="2"/>
  <c r="D68" i="2"/>
  <c r="D69" i="2"/>
  <c r="D65" i="2"/>
  <c r="K54" i="2"/>
  <c r="K55" i="2"/>
  <c r="K56" i="2"/>
  <c r="K57" i="2"/>
  <c r="K58" i="2"/>
  <c r="K59" i="2"/>
  <c r="K60" i="2"/>
  <c r="K61" i="2"/>
  <c r="K62" i="2"/>
  <c r="J55" i="2"/>
  <c r="J56" i="2"/>
  <c r="J57" i="2"/>
  <c r="J58" i="2"/>
  <c r="J59" i="2"/>
  <c r="J60" i="2"/>
  <c r="J61" i="2"/>
  <c r="J62" i="2"/>
  <c r="J54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D55" i="2"/>
  <c r="D56" i="2"/>
  <c r="D57" i="2"/>
  <c r="D58" i="2"/>
  <c r="D59" i="2"/>
  <c r="D60" i="2"/>
  <c r="D61" i="2"/>
  <c r="D62" i="2"/>
  <c r="D54" i="2"/>
  <c r="K40" i="2"/>
  <c r="K41" i="2"/>
  <c r="K42" i="2"/>
  <c r="K43" i="2"/>
  <c r="K44" i="2"/>
  <c r="K45" i="2"/>
  <c r="K46" i="2"/>
  <c r="K47" i="2"/>
  <c r="K48" i="2"/>
  <c r="K49" i="2"/>
  <c r="K50" i="2"/>
  <c r="K51" i="2"/>
  <c r="J41" i="2"/>
  <c r="J42" i="2"/>
  <c r="J43" i="2"/>
  <c r="J44" i="2"/>
  <c r="J45" i="2"/>
  <c r="J46" i="2"/>
  <c r="J47" i="2"/>
  <c r="J48" i="2"/>
  <c r="J49" i="2"/>
  <c r="J50" i="2"/>
  <c r="J51" i="2"/>
  <c r="J40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D41" i="2"/>
  <c r="D42" i="2"/>
  <c r="D43" i="2"/>
  <c r="D44" i="2"/>
  <c r="D45" i="2"/>
  <c r="D46" i="2"/>
  <c r="D47" i="2"/>
  <c r="D48" i="2"/>
  <c r="D49" i="2"/>
  <c r="D50" i="2"/>
  <c r="D51" i="2"/>
  <c r="D40" i="2"/>
  <c r="H129" i="2"/>
  <c r="I129" i="2"/>
  <c r="L129" i="2"/>
  <c r="M129" i="2"/>
  <c r="N129" i="2"/>
  <c r="O129" i="2"/>
  <c r="P129" i="2"/>
  <c r="Q129" i="2"/>
  <c r="H115" i="2"/>
  <c r="I115" i="2"/>
  <c r="L115" i="2"/>
  <c r="M115" i="2"/>
  <c r="N115" i="2"/>
  <c r="O115" i="2"/>
  <c r="P115" i="2"/>
  <c r="Q115" i="2"/>
  <c r="H102" i="2"/>
  <c r="I102" i="2"/>
  <c r="L102" i="2"/>
  <c r="M102" i="2"/>
  <c r="N102" i="2"/>
  <c r="O102" i="2"/>
  <c r="P102" i="2"/>
  <c r="Q102" i="2"/>
  <c r="H91" i="2"/>
  <c r="I91" i="2"/>
  <c r="L91" i="2"/>
  <c r="M91" i="2"/>
  <c r="N91" i="2"/>
  <c r="O91" i="2"/>
  <c r="P91" i="2"/>
  <c r="Q91" i="2"/>
  <c r="H78" i="2"/>
  <c r="I78" i="2"/>
  <c r="L78" i="2"/>
  <c r="M78" i="2"/>
  <c r="N78" i="2"/>
  <c r="O78" i="2"/>
  <c r="P78" i="2"/>
  <c r="Q78" i="2"/>
  <c r="H70" i="2"/>
  <c r="I70" i="2"/>
  <c r="L70" i="2"/>
  <c r="M70" i="2"/>
  <c r="N70" i="2"/>
  <c r="O70" i="2"/>
  <c r="P70" i="2"/>
  <c r="Q70" i="2"/>
  <c r="H63" i="2"/>
  <c r="I63" i="2"/>
  <c r="L63" i="2"/>
  <c r="M63" i="2"/>
  <c r="N63" i="2"/>
  <c r="O63" i="2"/>
  <c r="P63" i="2"/>
  <c r="Q63" i="2"/>
  <c r="H52" i="2"/>
  <c r="I52" i="2"/>
  <c r="L52" i="2"/>
  <c r="M52" i="2"/>
  <c r="N52" i="2"/>
  <c r="O52" i="2"/>
  <c r="P52" i="2"/>
  <c r="Q52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D38" i="2"/>
  <c r="H30" i="2"/>
  <c r="I30" i="2"/>
  <c r="J30" i="2"/>
  <c r="K30" i="2"/>
  <c r="L30" i="2"/>
  <c r="M30" i="2"/>
  <c r="N30" i="2"/>
  <c r="O30" i="2"/>
  <c r="P30" i="2"/>
  <c r="Q30" i="2"/>
  <c r="F129" i="2" l="1"/>
  <c r="F78" i="2"/>
  <c r="J115" i="2"/>
  <c r="J52" i="2"/>
  <c r="K63" i="2"/>
  <c r="D78" i="2"/>
  <c r="J78" i="2"/>
  <c r="G91" i="2"/>
  <c r="J129" i="2"/>
  <c r="G63" i="2"/>
  <c r="J70" i="2"/>
  <c r="F52" i="2"/>
  <c r="F115" i="2"/>
  <c r="J102" i="2"/>
  <c r="Q130" i="2"/>
  <c r="M130" i="2"/>
  <c r="I130" i="2"/>
  <c r="D115" i="2"/>
  <c r="D70" i="2"/>
  <c r="D91" i="2"/>
  <c r="D52" i="2"/>
  <c r="D129" i="2"/>
  <c r="F91" i="2"/>
  <c r="E91" i="2"/>
  <c r="E52" i="2"/>
  <c r="G52" i="2"/>
  <c r="K52" i="2"/>
  <c r="E63" i="2"/>
  <c r="J63" i="2"/>
  <c r="G70" i="2"/>
  <c r="F70" i="2"/>
  <c r="E70" i="2"/>
  <c r="K70" i="2"/>
  <c r="E78" i="2"/>
  <c r="G78" i="2"/>
  <c r="K78" i="2"/>
  <c r="J91" i="2"/>
  <c r="G102" i="2"/>
  <c r="F102" i="2"/>
  <c r="E102" i="2"/>
  <c r="K102" i="2"/>
  <c r="E115" i="2"/>
  <c r="G115" i="2"/>
  <c r="K115" i="2"/>
  <c r="E129" i="2"/>
  <c r="G129" i="2"/>
  <c r="K129" i="2"/>
  <c r="H130" i="2"/>
  <c r="O130" i="2"/>
  <c r="D63" i="2"/>
  <c r="P130" i="2"/>
  <c r="N130" i="2"/>
  <c r="L130" i="2"/>
  <c r="K91" i="2"/>
  <c r="F63" i="2"/>
  <c r="J130" i="2" l="1"/>
  <c r="D130" i="2"/>
  <c r="D131" i="2" s="1"/>
  <c r="G130" i="2"/>
  <c r="K130" i="2"/>
  <c r="E130" i="2"/>
  <c r="E131" i="2" s="1"/>
  <c r="F130" i="2"/>
  <c r="F131" i="2" s="1"/>
  <c r="Q131" i="2" l="1"/>
  <c r="P131" i="2"/>
  <c r="O131" i="2"/>
  <c r="N131" i="2"/>
  <c r="M131" i="2"/>
  <c r="L131" i="2"/>
  <c r="K131" i="2"/>
  <c r="J131" i="2"/>
  <c r="I131" i="2"/>
  <c r="H131" i="2"/>
  <c r="G131" i="2"/>
</calcChain>
</file>

<file path=xl/sharedStrings.xml><?xml version="1.0" encoding="utf-8"?>
<sst xmlns="http://schemas.openxmlformats.org/spreadsheetml/2006/main" count="2579" uniqueCount="1261">
  <si>
    <t xml:space="preserve"> </t>
  </si>
  <si>
    <t>Наименование организации, осуществляющей технологическое присоединение</t>
  </si>
  <si>
    <t>Наименование субъекта РФ</t>
  </si>
  <si>
    <t>Наименование центра питания                                            (ПС 35 кВ и выше)</t>
  </si>
  <si>
    <t>Заключено договоров на технологическое присоединение, включающие технические условия на общую мощность энергопринимающих устройств, кВт</t>
  </si>
  <si>
    <t>Расторгнуто договоров на технологическое присоединение, включающие технические условия на общую мощность энергопринимающих устройств, кВт</t>
  </si>
  <si>
    <t>Суммарная мощность энегргопринимающих устройств, присоединенных к электрическим сетям в соответствии с договором на технологическое присоединение за отчетный период, кВт</t>
  </si>
  <si>
    <t>шт</t>
  </si>
  <si>
    <t>кВт</t>
  </si>
  <si>
    <t>МВт</t>
  </si>
  <si>
    <t>ИТОГО:</t>
  </si>
  <si>
    <t>Филиал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</si>
  <si>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</si>
  <si>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</si>
  <si>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</si>
  <si>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 xml:space="preserve">Обществ </t>
  </si>
  <si>
    <t>Приложение № 28</t>
  </si>
  <si>
    <t xml:space="preserve">Количество поданных заявок на технологическое присоединение,  на общую мощность энергопринимающих устройств, кВт </t>
  </si>
  <si>
    <t>Заключено договоров на технологическое присоединение, включающие технические условия на общую мощность генерирущих установок, МВт</t>
  </si>
  <si>
    <t>Расторгнуто договоров на технологическое присоединение, включающие технические условия на общую мощность генерирущих установок, МВт</t>
  </si>
  <si>
    <t>Суммарная мощность генерирущих  установок, присоединенных к электрическим сетям в соответствии с договором на технологическое присоединение за отчетный период, МВт</t>
  </si>
  <si>
    <t>Нальчикская группа ПС</t>
  </si>
  <si>
    <t>ПС «Нальчик»</t>
  </si>
  <si>
    <t>ПС «Телемеханика-1»</t>
  </si>
  <si>
    <t>ПС «Искож»</t>
  </si>
  <si>
    <t>ПС «СКЭП-Н»</t>
  </si>
  <si>
    <t>ПС «Долинск»</t>
  </si>
  <si>
    <t>ПС «Дубки»</t>
  </si>
  <si>
    <t>ПС «Птицефабрика»</t>
  </si>
  <si>
    <t>Малкинская группа ПС</t>
  </si>
  <si>
    <t>итого:</t>
  </si>
  <si>
    <t>ПС «Малка»</t>
  </si>
  <si>
    <t>ПС «Каменномостская»</t>
  </si>
  <si>
    <t>ПС «Залукокоаже»</t>
  </si>
  <si>
    <t>ПС «Залукодес»</t>
  </si>
  <si>
    <t>ПС «Сармаково»</t>
  </si>
  <si>
    <t>ПС «Аурсентх»</t>
  </si>
  <si>
    <t>Эльбрусская  группа ПС</t>
  </si>
  <si>
    <t>ПС «ЦРУ»</t>
  </si>
  <si>
    <t>ПС «Адыл-Су»</t>
  </si>
  <si>
    <t>ПС «Нейтрино»</t>
  </si>
  <si>
    <t>ПС «Чегет»</t>
  </si>
  <si>
    <t>ПС «Терскол»</t>
  </si>
  <si>
    <t>ПС «Джайлык»</t>
  </si>
  <si>
    <t>ПС «Соц. городок»</t>
  </si>
  <si>
    <t>ПС «Чалмас»</t>
  </si>
  <si>
    <t>ПС  «РМЗ»</t>
  </si>
  <si>
    <t>РП «Водогрейная»</t>
  </si>
  <si>
    <t>ПС «Былым»</t>
  </si>
  <si>
    <t>ПС "Гунделен"</t>
  </si>
  <si>
    <t>Терская группа ПС</t>
  </si>
  <si>
    <t>ПС «Терек-II»</t>
  </si>
  <si>
    <t>ПС «В.Акбаш»</t>
  </si>
  <si>
    <t>ПС «ЗАИ»</t>
  </si>
  <si>
    <t>ПС «Пенькозавод»</t>
  </si>
  <si>
    <t>ПС «Терекская»</t>
  </si>
  <si>
    <t>ПС «Терек-1»</t>
  </si>
  <si>
    <t>ПС «В.Курп»</t>
  </si>
  <si>
    <t>ПС «Н.Курп»</t>
  </si>
  <si>
    <t>ПС «Акбаш-35»</t>
  </si>
  <si>
    <t>Майская группа ПС</t>
  </si>
  <si>
    <t>ПС «Майская»</t>
  </si>
  <si>
    <t>ПС «Александровская»</t>
  </si>
  <si>
    <t>ПС «Котляревская»</t>
  </si>
  <si>
    <t>ПС «Ново-Ивановская»</t>
  </si>
  <si>
    <t>ПС «Красная Нива»</t>
  </si>
  <si>
    <t>Чегемская группа ПС</t>
  </si>
  <si>
    <t>ПС «Чегем-II»</t>
  </si>
  <si>
    <t>ПС «Водозабор»</t>
  </si>
  <si>
    <t>ПС «Чегем-1»</t>
  </si>
  <si>
    <t>ПС «Лечинкай»</t>
  </si>
  <si>
    <t>ПС «Н.Чегем»</t>
  </si>
  <si>
    <t>ПС «Кара-Су»</t>
  </si>
  <si>
    <t>Баксанская группа ПС</t>
  </si>
  <si>
    <t>ПС «Баксан-110»</t>
  </si>
  <si>
    <t>ПС «Кызбурун-110»</t>
  </si>
  <si>
    <t>ПС «Куркужин»</t>
  </si>
  <si>
    <t>ПС «Баксан-35»</t>
  </si>
  <si>
    <t>ПС «Кр.Константин.»</t>
  </si>
  <si>
    <t>ПС «Гунделен-110»</t>
  </si>
  <si>
    <t>ПС «Плотина»</t>
  </si>
  <si>
    <t>ПС «Баксаненок»</t>
  </si>
  <si>
    <t>ПС «Баксан-330»</t>
  </si>
  <si>
    <t>РП Заюково</t>
  </si>
  <si>
    <t>РП Куба</t>
  </si>
  <si>
    <t>Черекская группа ПС</t>
  </si>
  <si>
    <t>ПС «Кашхатау»</t>
  </si>
  <si>
    <t>ПС «Аушигер»</t>
  </si>
  <si>
    <t>ПС «Советская»</t>
  </si>
  <si>
    <t>ПС «ЦСБ»</t>
  </si>
  <si>
    <t>ПС «Портал-2»</t>
  </si>
  <si>
    <t>ПС «Портал-1»</t>
  </si>
  <si>
    <t>ПС «Бабугент»</t>
  </si>
  <si>
    <t>ПС «Мухольская ГЭС»</t>
  </si>
  <si>
    <t>Нарткалинская группа ПС</t>
  </si>
  <si>
    <t>ПС «Нарткала»</t>
  </si>
  <si>
    <t>ПС «Псыгансу»</t>
  </si>
  <si>
    <t>ПС «Ст.Лескен»</t>
  </si>
  <si>
    <t>ПС «Кахун»</t>
  </si>
  <si>
    <t>ПС «Заводская»</t>
  </si>
  <si>
    <t>ПС «Герменчик»</t>
  </si>
  <si>
    <t>ПС «Ст.Урух»</t>
  </si>
  <si>
    <t>ПС «Аргудан»</t>
  </si>
  <si>
    <t>ПС «Лескен-1»</t>
  </si>
  <si>
    <t>ЦРП  Черек</t>
  </si>
  <si>
    <t>ЦРП Кахун</t>
  </si>
  <si>
    <t>Прохладненская группа ПС</t>
  </si>
  <si>
    <t>ПС «Прохладная-1»</t>
  </si>
  <si>
    <t>ПС «Екатериноградск.»</t>
  </si>
  <si>
    <t>ПС «Прималкинская»</t>
  </si>
  <si>
    <t>ПС «Ново-Полтавская»</t>
  </si>
  <si>
    <t>ПС «Солдатская»</t>
  </si>
  <si>
    <t>ПС «Саратовская»</t>
  </si>
  <si>
    <t>ПС «Дальняя»</t>
  </si>
  <si>
    <t>ПС «Заречная»</t>
  </si>
  <si>
    <t>ПС «Малокановская»</t>
  </si>
  <si>
    <t>ПС «Пролетарская»</t>
  </si>
  <si>
    <t>ПС «ЗКИ»</t>
  </si>
  <si>
    <t>ПС «Прохладная-2»</t>
  </si>
  <si>
    <t>ВСЕГО:</t>
  </si>
  <si>
    <t>84/12 от 24.09.12</t>
  </si>
  <si>
    <t>УФК по КБР</t>
  </si>
  <si>
    <t>82/12 от 24.09.12</t>
  </si>
  <si>
    <t>65/12 от 18.07.12</t>
  </si>
  <si>
    <t>ФГУП "УВО Минтранс России СК Филиал"</t>
  </si>
  <si>
    <t>17/13 от 12.03.13</t>
  </si>
  <si>
    <t>ООО Тлепш</t>
  </si>
  <si>
    <t>18/13 от 12.03.13</t>
  </si>
  <si>
    <t>19/13 от 12.03.13</t>
  </si>
  <si>
    <t>21/13 от 19.03.13</t>
  </si>
  <si>
    <t>106/11 от 30.12.11</t>
  </si>
  <si>
    <t>ООО Нальчикский МК</t>
  </si>
  <si>
    <t>41/10 от 07.07.2010г</t>
  </si>
  <si>
    <t>ОАО Вымпелком</t>
  </si>
  <si>
    <t>77/10 от 17.11.2010г</t>
  </si>
  <si>
    <t>26/11 от 06.05.2011г</t>
  </si>
  <si>
    <t>Кабардино- Балкарсикй филиал ОАО "МРСК Северного Кавказа"</t>
  </si>
  <si>
    <t>Кабардино- Балкарская Республика</t>
  </si>
  <si>
    <t>* отчет не учитывает заявки потребителей максимальной присоединенной мощностью более 670 кВт</t>
  </si>
  <si>
    <t>Расторгнутые договора</t>
  </si>
  <si>
    <t>Информация о технологическом присоединении энергопринимающих устройств к сетям КБ филиалом ОАО "МРСК Северного Кавказа" за Ноябрь 2013г.</t>
  </si>
  <si>
    <t>РТРС</t>
  </si>
  <si>
    <t>72/11 от 12.10.11</t>
  </si>
  <si>
    <t>КСТ Калоев</t>
  </si>
  <si>
    <t>57/13 от            03.07.2013</t>
  </si>
  <si>
    <t>77/12 от            12.08.2012</t>
  </si>
  <si>
    <t>ЦЕНТРАЛЬНЫЕ СЕТИ</t>
  </si>
  <si>
    <t>Сулак</t>
  </si>
  <si>
    <t>СЕВЕРНЫЕ СЕТИ</t>
  </si>
  <si>
    <t>Акташ</t>
  </si>
  <si>
    <t>Куруш</t>
  </si>
  <si>
    <t>Сулевкент</t>
  </si>
  <si>
    <t>Бабаюрт</t>
  </si>
  <si>
    <t>Дылым</t>
  </si>
  <si>
    <t>ГЩЗ</t>
  </si>
  <si>
    <t>Миатлы</t>
  </si>
  <si>
    <t>Львовская</t>
  </si>
  <si>
    <t>Дагестан</t>
  </si>
  <si>
    <t>Аксай</t>
  </si>
  <si>
    <t>Чагаротар</t>
  </si>
  <si>
    <t>Гертма</t>
  </si>
  <si>
    <t>Татаюрт</t>
  </si>
  <si>
    <t>Тамазатюбе</t>
  </si>
  <si>
    <t>Туршунай</t>
  </si>
  <si>
    <t>Новокули</t>
  </si>
  <si>
    <t>Янгильбай</t>
  </si>
  <si>
    <t>Шава</t>
  </si>
  <si>
    <t>Свердлова</t>
  </si>
  <si>
    <t>Казиюрт</t>
  </si>
  <si>
    <t>Аликазган</t>
  </si>
  <si>
    <t>Сивух</t>
  </si>
  <si>
    <t>Костек</t>
  </si>
  <si>
    <t>Дружба</t>
  </si>
  <si>
    <t>Дубки</t>
  </si>
  <si>
    <t>Карланюрт -(Тяговая)</t>
  </si>
  <si>
    <t>Дербент-330</t>
  </si>
  <si>
    <t>Дербент-С</t>
  </si>
  <si>
    <t>Мамедкала</t>
  </si>
  <si>
    <t>Каякент</t>
  </si>
  <si>
    <t>Белиджи</t>
  </si>
  <si>
    <t>Касумкент</t>
  </si>
  <si>
    <t>Советская</t>
  </si>
  <si>
    <t>Магарамкент</t>
  </si>
  <si>
    <t>Тагиркент</t>
  </si>
  <si>
    <t>Ахты</t>
  </si>
  <si>
    <t>Огни</t>
  </si>
  <si>
    <t>Усухчай</t>
  </si>
  <si>
    <t xml:space="preserve">Заречная </t>
  </si>
  <si>
    <t>Дербент-Запад</t>
  </si>
  <si>
    <t>Араблинка</t>
  </si>
  <si>
    <t>Геджух</t>
  </si>
  <si>
    <t>Самур</t>
  </si>
  <si>
    <t>Кайтаг</t>
  </si>
  <si>
    <t>Капир</t>
  </si>
  <si>
    <t>Родниковая</t>
  </si>
  <si>
    <t>Курах</t>
  </si>
  <si>
    <t>Рутул</t>
  </si>
  <si>
    <t>Лучек</t>
  </si>
  <si>
    <t>Зрых</t>
  </si>
  <si>
    <t>Заря</t>
  </si>
  <si>
    <t>Джимикент</t>
  </si>
  <si>
    <t>Капкаякент</t>
  </si>
  <si>
    <t>Уркута</t>
  </si>
  <si>
    <t>Кубачи</t>
  </si>
  <si>
    <t>Хучни</t>
  </si>
  <si>
    <t>Сыртыч</t>
  </si>
  <si>
    <t>Ерси</t>
  </si>
  <si>
    <t>Цанак</t>
  </si>
  <si>
    <t>Хив</t>
  </si>
  <si>
    <t>Тпиг</t>
  </si>
  <si>
    <t>Агул</t>
  </si>
  <si>
    <t>Сардаркент</t>
  </si>
  <si>
    <t>Кировская</t>
  </si>
  <si>
    <t>Маджалис</t>
  </si>
  <si>
    <t>Первомайская</t>
  </si>
  <si>
    <t>Шиляги</t>
  </si>
  <si>
    <t>Набережная</t>
  </si>
  <si>
    <t xml:space="preserve">Пионер </t>
  </si>
  <si>
    <t>Морская</t>
  </si>
  <si>
    <t>ДЕРБЕНТСКИЕ СЕТИ</t>
  </si>
  <si>
    <t>Кизляр-1</t>
  </si>
  <si>
    <t>Кизляр-2</t>
  </si>
  <si>
    <t>Хуцеевка</t>
  </si>
  <si>
    <t>Серебряковка</t>
  </si>
  <si>
    <t>Октябрьская</t>
  </si>
  <si>
    <t>Некрасовка</t>
  </si>
  <si>
    <t>Б-Арешевка</t>
  </si>
  <si>
    <t>Александрия</t>
  </si>
  <si>
    <t>Крайновка</t>
  </si>
  <si>
    <t>Огузер</t>
  </si>
  <si>
    <t>Черняевка</t>
  </si>
  <si>
    <t>Брянск</t>
  </si>
  <si>
    <t>Тарумовка</t>
  </si>
  <si>
    <t>Калиновка</t>
  </si>
  <si>
    <t>Привольная</t>
  </si>
  <si>
    <t>Таловка</t>
  </si>
  <si>
    <t>Арсланбек</t>
  </si>
  <si>
    <t>Кочубей</t>
  </si>
  <si>
    <t>Кормоцех</t>
  </si>
  <si>
    <t>Коминтерн</t>
  </si>
  <si>
    <t>Ч.Буруны</t>
  </si>
  <si>
    <t>Кумли</t>
  </si>
  <si>
    <t>Карагас</t>
  </si>
  <si>
    <t>Кунбатар</t>
  </si>
  <si>
    <t>КЭМЗ</t>
  </si>
  <si>
    <t>Джигильта</t>
  </si>
  <si>
    <t>ЗАТЕРЕЧНЫЕ СЕТИ</t>
  </si>
  <si>
    <t>Юж-Сухокумск</t>
  </si>
  <si>
    <t>Кр.партизан</t>
  </si>
  <si>
    <t>3-я ферма</t>
  </si>
  <si>
    <t>Солончаковая</t>
  </si>
  <si>
    <t>Ногайская</t>
  </si>
  <si>
    <t>Степная</t>
  </si>
  <si>
    <t>Бажиган</t>
  </si>
  <si>
    <t>Грузинская</t>
  </si>
  <si>
    <t>ЮЖНО-СУХОКУМСКИЕ СЕТИ</t>
  </si>
  <si>
    <t>п\с 110\35\6 "ЗФС"</t>
  </si>
  <si>
    <t>п\с 35\10 Нечаевка</t>
  </si>
  <si>
    <t>п\с Гулькутан</t>
  </si>
  <si>
    <t>Шамхалянгиюрт</t>
  </si>
  <si>
    <t>Стальск</t>
  </si>
  <si>
    <t>КИЗИЛЮРТОВСКИЕ СЕТИ</t>
  </si>
  <si>
    <t>ПС Гергебиль-110</t>
  </si>
  <si>
    <t>ПС  Карадах-110</t>
  </si>
  <si>
    <t>Тлайлух-110</t>
  </si>
  <si>
    <t>ПС Леваши-110</t>
  </si>
  <si>
    <t>ПС Цудахар-110</t>
  </si>
  <si>
    <t>Ташкапур-35</t>
  </si>
  <si>
    <t>ПС Хунзах-110</t>
  </si>
  <si>
    <t>ПС Тлох-110</t>
  </si>
  <si>
    <t>Гуниб-110</t>
  </si>
  <si>
    <t>Акуша</t>
  </si>
  <si>
    <t>Кумух-35</t>
  </si>
  <si>
    <t>Вачи-35</t>
  </si>
  <si>
    <t>Ботлих</t>
  </si>
  <si>
    <t>Агвали-35</t>
  </si>
  <si>
    <t>Карата-35</t>
  </si>
  <si>
    <t>Прогресс-35</t>
  </si>
  <si>
    <t>Мехельта-35</t>
  </si>
  <si>
    <t>Цуриб-35</t>
  </si>
  <si>
    <t>Согратль-35</t>
  </si>
  <si>
    <t>Унцукуль-35</t>
  </si>
  <si>
    <t>Шамильское-110</t>
  </si>
  <si>
    <t>Тлярата-35</t>
  </si>
  <si>
    <t>Бежта-35</t>
  </si>
  <si>
    <t>Анцух-35</t>
  </si>
  <si>
    <t>Заиб</t>
  </si>
  <si>
    <t>Гидатль-35</t>
  </si>
  <si>
    <t>Анди-35</t>
  </si>
  <si>
    <t>Аргвани</t>
  </si>
  <si>
    <t xml:space="preserve">Шаури </t>
  </si>
  <si>
    <t>ГКЗ</t>
  </si>
  <si>
    <t>Игали-35</t>
  </si>
  <si>
    <t>Наци</t>
  </si>
  <si>
    <t>Зуберха</t>
  </si>
  <si>
    <t>Кидеро</t>
  </si>
  <si>
    <t>Н.Ирганай</t>
  </si>
  <si>
    <t>Гоцатлинская</t>
  </si>
  <si>
    <t>Сагри</t>
  </si>
  <si>
    <t>ГЕРГЕБИЛЬСКИЕ СЕТИ</t>
  </si>
  <si>
    <t>ПС ГПП</t>
  </si>
  <si>
    <t>ПС Новая</t>
  </si>
  <si>
    <t>ПС ЦПП</t>
  </si>
  <si>
    <t>ПС М-110</t>
  </si>
  <si>
    <t>ПС Очистные соор.</t>
  </si>
  <si>
    <t>ПС Ю-Восточная</t>
  </si>
  <si>
    <t>ПС Приморская</t>
  </si>
  <si>
    <t>ПС Насосная -1</t>
  </si>
  <si>
    <t>ПС Радиоцентр</t>
  </si>
  <si>
    <t>ПС Изберг- Сев.</t>
  </si>
  <si>
    <t>ПС Изберг- Южн.</t>
  </si>
  <si>
    <t>ПС Карабуд-т</t>
  </si>
  <si>
    <t>ПС Рассвет</t>
  </si>
  <si>
    <t>ПС Шамхал</t>
  </si>
  <si>
    <t>ПС Сергокала</t>
  </si>
  <si>
    <t>ПС Алмало</t>
  </si>
  <si>
    <t>ПС Буйнакск -1</t>
  </si>
  <si>
    <t>ПС Буйнакск -2</t>
  </si>
  <si>
    <t>ПС Казанище</t>
  </si>
  <si>
    <t>ПС Согратль</t>
  </si>
  <si>
    <t>ПС Дженгутай</t>
  </si>
  <si>
    <t>ПС Такалай</t>
  </si>
  <si>
    <t>ПС Параул</t>
  </si>
  <si>
    <t>ПС Восточная</t>
  </si>
  <si>
    <t>ПС Приозерная</t>
  </si>
  <si>
    <t>ПС Солнце</t>
  </si>
  <si>
    <t>ПС Компас</t>
  </si>
  <si>
    <t>ПС Сулак</t>
  </si>
  <si>
    <t>ПС НИИСХА</t>
  </si>
  <si>
    <t>ПС Тепл. Комбинат</t>
  </si>
  <si>
    <t>ПС Насосная - 2</t>
  </si>
  <si>
    <t>ПС Ленинкент</t>
  </si>
  <si>
    <t>ПС Дурмаз</t>
  </si>
  <si>
    <t>ПС Эрпели</t>
  </si>
  <si>
    <t>ПС Гурбуки</t>
  </si>
  <si>
    <t>ПС Халимбекаул</t>
  </si>
  <si>
    <t>ПС Мулебки</t>
  </si>
  <si>
    <t>ПС Н. Чиркей</t>
  </si>
  <si>
    <t>ПС КПФ</t>
  </si>
  <si>
    <t>ПС Аграханская</t>
  </si>
  <si>
    <t>Михеевка</t>
  </si>
  <si>
    <t>С.Коса</t>
  </si>
  <si>
    <t>22\П\Съезд</t>
  </si>
  <si>
    <t>Т-Мектеб</t>
  </si>
  <si>
    <t>Ярыксу</t>
  </si>
  <si>
    <t>Чиркей</t>
  </si>
  <si>
    <t>Хамам-юрт</t>
  </si>
  <si>
    <t>Новая коса</t>
  </si>
  <si>
    <t>Караузбек</t>
  </si>
  <si>
    <t>Димитрова</t>
  </si>
  <si>
    <t>Андрейаул</t>
  </si>
  <si>
    <t>Акбула-Тюрт</t>
  </si>
  <si>
    <t>Д Консер.з-д</t>
  </si>
  <si>
    <t>Республика Дагестан</t>
  </si>
  <si>
    <t>исполненные</t>
  </si>
  <si>
    <t>дек</t>
  </si>
  <si>
    <t>ноя</t>
  </si>
  <si>
    <t>окт</t>
  </si>
  <si>
    <t>сент</t>
  </si>
  <si>
    <t>авг</t>
  </si>
  <si>
    <t>июл</t>
  </si>
  <si>
    <t>июн</t>
  </si>
  <si>
    <t>май</t>
  </si>
  <si>
    <t>апр</t>
  </si>
  <si>
    <t>март</t>
  </si>
  <si>
    <t>фев</t>
  </si>
  <si>
    <t>квт 6-10</t>
  </si>
  <si>
    <t>итого</t>
  </si>
  <si>
    <t>6-10.</t>
  </si>
  <si>
    <t>шамхал</t>
  </si>
  <si>
    <t>махачкала</t>
  </si>
  <si>
    <t>крайновка</t>
  </si>
  <si>
    <t>ПС ЗТМ</t>
  </si>
  <si>
    <t>Восточная</t>
  </si>
  <si>
    <t>ГПП</t>
  </si>
  <si>
    <t>Дурмаз</t>
  </si>
  <si>
    <t>Казанище</t>
  </si>
  <si>
    <t>Компас</t>
  </si>
  <si>
    <t>Махачкала-110</t>
  </si>
  <si>
    <t>Приморская</t>
  </si>
  <si>
    <t>Радиоцентр</t>
  </si>
  <si>
    <t>Такалай</t>
  </si>
  <si>
    <t>ЦПП</t>
  </si>
  <si>
    <t>Шамхал</t>
  </si>
  <si>
    <t>Эрпели</t>
  </si>
  <si>
    <t>Очистные соор.</t>
  </si>
  <si>
    <t>Ю-Восточная</t>
  </si>
  <si>
    <t>Изберг- Сев.</t>
  </si>
  <si>
    <t>Изберг- Южн.</t>
  </si>
  <si>
    <t>Карабуд-т</t>
  </si>
  <si>
    <t>Рассвет</t>
  </si>
  <si>
    <t>Сергокала</t>
  </si>
  <si>
    <t>Алмало</t>
  </si>
  <si>
    <t>Буйнакск -1</t>
  </si>
  <si>
    <t>Буйнакск -2</t>
  </si>
  <si>
    <t>Согратль</t>
  </si>
  <si>
    <t>Дженгутай</t>
  </si>
  <si>
    <t>Параул</t>
  </si>
  <si>
    <t>Приозерная</t>
  </si>
  <si>
    <t>Солнце</t>
  </si>
  <si>
    <t>НИИСХА</t>
  </si>
  <si>
    <t>Тепл. Комбинат</t>
  </si>
  <si>
    <t>Новая-110/35/6</t>
  </si>
  <si>
    <t>Ленинкент</t>
  </si>
  <si>
    <t>Гурбуки</t>
  </si>
  <si>
    <t>Халимбекаул</t>
  </si>
  <si>
    <t>Мулебки</t>
  </si>
  <si>
    <t>Н. Чиркей</t>
  </si>
  <si>
    <t>КПФ</t>
  </si>
  <si>
    <t>Аграханская</t>
  </si>
  <si>
    <t>ЗТМ</t>
  </si>
  <si>
    <t>Чиркей ГПП</t>
  </si>
  <si>
    <t>Д-Северная</t>
  </si>
  <si>
    <t>Д-Запад</t>
  </si>
  <si>
    <t>ЗФС</t>
  </si>
  <si>
    <t>Нечаевка</t>
  </si>
  <si>
    <t>Гулькутан</t>
  </si>
  <si>
    <t>Кизилюртовская ГЩЗ</t>
  </si>
  <si>
    <t>Гергебиль-110</t>
  </si>
  <si>
    <t>Карадах-110</t>
  </si>
  <si>
    <t>Леваши-110</t>
  </si>
  <si>
    <t>Цудахар-110</t>
  </si>
  <si>
    <t>Хунзах-110</t>
  </si>
  <si>
    <t>Тлох-110</t>
  </si>
  <si>
    <t>Консер.з-д</t>
  </si>
  <si>
    <t>Насосная 1"</t>
  </si>
  <si>
    <t>Насосная 2"</t>
  </si>
  <si>
    <t>Уркарах_Старая</t>
  </si>
  <si>
    <t>Уркарах-Новая</t>
  </si>
  <si>
    <t>Утамыш-Новая-35/10</t>
  </si>
  <si>
    <t>Утамыш-Старая-35/10</t>
  </si>
  <si>
    <t>Эчеда</t>
  </si>
  <si>
    <t>Миарсо</t>
  </si>
  <si>
    <t>КГС</t>
  </si>
  <si>
    <t>жилой дом</t>
  </si>
  <si>
    <t>магазин</t>
  </si>
  <si>
    <t>Гасанова Аминат Гасбулаевна</t>
  </si>
  <si>
    <t>ателье</t>
  </si>
  <si>
    <t>коммерческое помещение</t>
  </si>
  <si>
    <t>160 кВА</t>
  </si>
  <si>
    <t>ф№3</t>
  </si>
  <si>
    <t>ф№2</t>
  </si>
  <si>
    <t>ф№9</t>
  </si>
  <si>
    <t>ф№4</t>
  </si>
  <si>
    <t>ф№1</t>
  </si>
  <si>
    <t>ф№5</t>
  </si>
  <si>
    <t>ГПП 110/6 кВ</t>
  </si>
  <si>
    <t>Леваши</t>
  </si>
  <si>
    <t>Компас 110/10 кВ</t>
  </si>
  <si>
    <t>насос</t>
  </si>
  <si>
    <t>мини-пекарня</t>
  </si>
  <si>
    <t>зернодробилка</t>
  </si>
  <si>
    <t>Арсланалиева Умукусюм Ахмедовна</t>
  </si>
  <si>
    <t>РД, г.Махачкала, пос. Красноармейск, Новострой 2-я линия, д.22</t>
  </si>
  <si>
    <t>кафе</t>
  </si>
  <si>
    <t>складское помещение</t>
  </si>
  <si>
    <t>жилой МКР</t>
  </si>
  <si>
    <t>нежилое помещение</t>
  </si>
  <si>
    <t>ф №6</t>
  </si>
  <si>
    <t>100 кВА</t>
  </si>
  <si>
    <t>ф №1</t>
  </si>
  <si>
    <t>ф№6</t>
  </si>
  <si>
    <t>10 кВА</t>
  </si>
  <si>
    <t>ф№7</t>
  </si>
  <si>
    <t>63 кВА</t>
  </si>
  <si>
    <t>250 кВА</t>
  </si>
  <si>
    <t>1/400</t>
  </si>
  <si>
    <t>40 кВА</t>
  </si>
  <si>
    <t>400 кВА</t>
  </si>
  <si>
    <t>ф №7</t>
  </si>
  <si>
    <t>Стекловолокно 35/6 кВ</t>
  </si>
  <si>
    <t>Тлох</t>
  </si>
  <si>
    <t>стройбаза</t>
  </si>
  <si>
    <t>РД, г.Избербаш, ул. Буйнакского</t>
  </si>
  <si>
    <t>офисное здание</t>
  </si>
  <si>
    <t>АЗС</t>
  </si>
  <si>
    <t>ЛПХ</t>
  </si>
  <si>
    <t>население</t>
  </si>
  <si>
    <t>столярный цех</t>
  </si>
  <si>
    <t>РД, Ногайский район, с. Кунбатар</t>
  </si>
  <si>
    <t>офис</t>
  </si>
  <si>
    <t>шлакоблочный цех</t>
  </si>
  <si>
    <t>теплица</t>
  </si>
  <si>
    <t>автомойка</t>
  </si>
  <si>
    <t>мойка</t>
  </si>
  <si>
    <t>салон красоты</t>
  </si>
  <si>
    <t>23/160</t>
  </si>
  <si>
    <t>5/400</t>
  </si>
  <si>
    <t>22.06.03/250</t>
  </si>
  <si>
    <t>3/400</t>
  </si>
  <si>
    <t>5/250</t>
  </si>
  <si>
    <t>23/63</t>
  </si>
  <si>
    <t>18/400</t>
  </si>
  <si>
    <t>12/160</t>
  </si>
  <si>
    <t>25 кВА</t>
  </si>
  <si>
    <t>70/250</t>
  </si>
  <si>
    <t>ф №613</t>
  </si>
  <si>
    <t>ф №</t>
  </si>
  <si>
    <t>ф №3</t>
  </si>
  <si>
    <t>ф №4</t>
  </si>
  <si>
    <t>ф №10</t>
  </si>
  <si>
    <t>630 кВА</t>
  </si>
  <si>
    <t>ф №5</t>
  </si>
  <si>
    <t>ф №2</t>
  </si>
  <si>
    <t>2/630</t>
  </si>
  <si>
    <t>23/250</t>
  </si>
  <si>
    <t>6/250</t>
  </si>
  <si>
    <t>ф №9</t>
  </si>
  <si>
    <t>ф №13</t>
  </si>
  <si>
    <t>ф №11</t>
  </si>
  <si>
    <t>13/160</t>
  </si>
  <si>
    <t>3/250</t>
  </si>
  <si>
    <t>32/250</t>
  </si>
  <si>
    <t>66/400</t>
  </si>
  <si>
    <t>1/250</t>
  </si>
  <si>
    <t>6/160</t>
  </si>
  <si>
    <t>28/100</t>
  </si>
  <si>
    <t>ф №36</t>
  </si>
  <si>
    <t>ф №32</t>
  </si>
  <si>
    <t>13-я школа/630</t>
  </si>
  <si>
    <t>Радищева/630</t>
  </si>
  <si>
    <t>19/160</t>
  </si>
  <si>
    <t>ф №22</t>
  </si>
  <si>
    <t>4/315</t>
  </si>
  <si>
    <t>Сулевкент 110/10 кВ</t>
  </si>
  <si>
    <t>Калиновка 110/10 кВ</t>
  </si>
  <si>
    <t>Акташ 110/35/10 кВ</t>
  </si>
  <si>
    <t>Ярыксу 110/35/10 кВ</t>
  </si>
  <si>
    <t>КЭМЗ-1        35/10 кВ</t>
  </si>
  <si>
    <t>Советская 110/10 кВ</t>
  </si>
  <si>
    <t>Полигон Солнце 35/10 кВ</t>
  </si>
  <si>
    <t>Кизляр-2 110/35/10 кВ</t>
  </si>
  <si>
    <t>Тепличный комбинат</t>
  </si>
  <si>
    <t>Юго-Восточная 110/6 кВ</t>
  </si>
  <si>
    <t xml:space="preserve">Дылым </t>
  </si>
  <si>
    <t>224/160</t>
  </si>
  <si>
    <t>Карабудахкент</t>
  </si>
  <si>
    <t>Кизлярский район, с. Южное</t>
  </si>
  <si>
    <t>Тарумовский район, с. Тарумовка</t>
  </si>
  <si>
    <t>Кизлярский район, с. Цветковка</t>
  </si>
  <si>
    <t>Кизлярский район, с. Шаумян</t>
  </si>
  <si>
    <t>Кизлярский район, с. Аверьяновка</t>
  </si>
  <si>
    <t>Ногайский район, с. Т-Мектеб</t>
  </si>
  <si>
    <t>Тарумовский район, с. Ново-Георгиевка</t>
  </si>
  <si>
    <t>Кизлярский район, с. Ст. Серебряковка</t>
  </si>
  <si>
    <t>Дербентский район, с.Сабнова</t>
  </si>
  <si>
    <t>Агульский район,             с.Тпиг</t>
  </si>
  <si>
    <t>Агульский район,            с.Тпиг</t>
  </si>
  <si>
    <t>Малагусейнова Салихат Зейнудиновна</t>
  </si>
  <si>
    <t>Дербентский район,                       п.Белиджи, ул.Северная,34/2, кв.4</t>
  </si>
  <si>
    <t>34/100</t>
  </si>
  <si>
    <t>Ф №1</t>
  </si>
  <si>
    <t>Ф №7</t>
  </si>
  <si>
    <t>Ф №13</t>
  </si>
  <si>
    <t>Ф №4</t>
  </si>
  <si>
    <t>Ф №2</t>
  </si>
  <si>
    <t>2/160</t>
  </si>
  <si>
    <t>26/160</t>
  </si>
  <si>
    <t>Ф №3</t>
  </si>
  <si>
    <t>19/250</t>
  </si>
  <si>
    <t>3/100</t>
  </si>
  <si>
    <t>2/100</t>
  </si>
  <si>
    <t>8/160</t>
  </si>
  <si>
    <t>11/160</t>
  </si>
  <si>
    <t>30/250</t>
  </si>
  <si>
    <t>Ф №5</t>
  </si>
  <si>
    <t>15/250</t>
  </si>
  <si>
    <t>21/160</t>
  </si>
  <si>
    <t>Ф №6</t>
  </si>
  <si>
    <t>15/160</t>
  </si>
  <si>
    <t>11/250</t>
  </si>
  <si>
    <t>4/100</t>
  </si>
  <si>
    <t>22/63</t>
  </si>
  <si>
    <t>2/250</t>
  </si>
  <si>
    <t>13/100</t>
  </si>
  <si>
    <t>9/400</t>
  </si>
  <si>
    <t>7/400</t>
  </si>
  <si>
    <t>14/160</t>
  </si>
  <si>
    <t>5/160</t>
  </si>
  <si>
    <t>4/160</t>
  </si>
  <si>
    <t>23/100</t>
  </si>
  <si>
    <t>7/100</t>
  </si>
  <si>
    <t>1/100</t>
  </si>
  <si>
    <t>7/250</t>
  </si>
  <si>
    <t>19/400</t>
  </si>
  <si>
    <t>1/160</t>
  </si>
  <si>
    <t>7/160</t>
  </si>
  <si>
    <t>14/250</t>
  </si>
  <si>
    <t>8/400</t>
  </si>
  <si>
    <t>Дербент-Западная</t>
  </si>
  <si>
    <t>27/250</t>
  </si>
  <si>
    <t>13/250</t>
  </si>
  <si>
    <t>3/63</t>
  </si>
  <si>
    <t>32/100</t>
  </si>
  <si>
    <t>22/160</t>
  </si>
  <si>
    <t>9/160</t>
  </si>
  <si>
    <t>67/160</t>
  </si>
  <si>
    <t>12/100</t>
  </si>
  <si>
    <t>9/630</t>
  </si>
  <si>
    <t>Ташкапур</t>
  </si>
  <si>
    <t>Шамильская</t>
  </si>
  <si>
    <t>Гергебиль</t>
  </si>
  <si>
    <t>Карадах</t>
  </si>
  <si>
    <t>Гидатль</t>
  </si>
  <si>
    <t>Кумух</t>
  </si>
  <si>
    <t>Вачи</t>
  </si>
  <si>
    <t>Информация о технологическом присоединении энергопринимающих устройств к сетям АО "ДСК" филиалом ПАО "МРСК Северного Кавказа" за январь 2017г.</t>
  </si>
  <si>
    <t xml:space="preserve">Ф №  </t>
  </si>
  <si>
    <t>Адаева Хубайдат Джамалдиновна</t>
  </si>
  <si>
    <t>кафе-шашлычная</t>
  </si>
  <si>
    <t>РД, вдоль ФАД Хасавюрт-Бабаюрт</t>
  </si>
  <si>
    <t>Гасанова Патимат Абдуллаевна</t>
  </si>
  <si>
    <t>РД, Акушинский район, с. Акуша</t>
  </si>
  <si>
    <t>Магомедова Саният Курбановна</t>
  </si>
  <si>
    <t>РД0 Акушинский район, с. Усиша</t>
  </si>
  <si>
    <t>Мусаев Муса Магомедович</t>
  </si>
  <si>
    <t>РД0 Акушинский район, с. Акуша</t>
  </si>
  <si>
    <t>Мусаев Магомед Магомедович</t>
  </si>
  <si>
    <t>РД0 Акушинский район, с. Кавкамахи</t>
  </si>
  <si>
    <t>Аманбаев Мурат Алимханович</t>
  </si>
  <si>
    <t>Тарумовский район, с. Эдиге</t>
  </si>
  <si>
    <t>190405/250 кВА</t>
  </si>
  <si>
    <t>Чураева Эминат Гаджиевна</t>
  </si>
  <si>
    <t>Ахтынский район,                       с. Ахты</t>
  </si>
  <si>
    <t>Меджидов Меджид  Гаджиевич</t>
  </si>
  <si>
    <t>Гусенов Айдемир Гусенович</t>
  </si>
  <si>
    <t>Гарибов Оруджали Абдулалиевич</t>
  </si>
  <si>
    <t>Дербентский район,                   с. Нюгди</t>
  </si>
  <si>
    <t>Егибекова Магият Рагимхановна</t>
  </si>
  <si>
    <t>Дербентский район,                   п.Белиджи, ул.Северная,28</t>
  </si>
  <si>
    <t>Агабалаева Бес Чубановна</t>
  </si>
  <si>
    <t>Хивский район,               с. Каракюре</t>
  </si>
  <si>
    <t>30/40</t>
  </si>
  <si>
    <t>Мукаилов Джалалдин Низамович</t>
  </si>
  <si>
    <t>Дербентский район,               с.Белиджи, ул.Рутульская,   1/6</t>
  </si>
  <si>
    <t>Алиева Таряня Уружовна</t>
  </si>
  <si>
    <t>Дербентский район,               с.Сабнова</t>
  </si>
  <si>
    <t>Курбанова Сунахалум Хановна</t>
  </si>
  <si>
    <t>Дербентский район, с.Куллар</t>
  </si>
  <si>
    <t>Раджабов Ильяс Джабраилович</t>
  </si>
  <si>
    <t>11-квартирный жилой дом</t>
  </si>
  <si>
    <t>РД, г.Буйнакск, ул. Салаватова, участок №30</t>
  </si>
  <si>
    <t>Буйнакск-1</t>
  </si>
  <si>
    <t>Администрация МО "Буйнакский район", в лице врио главы Салаутдинова Абдурахмана Султановича</t>
  </si>
  <si>
    <t>уличное освещение военного городка, участка №1</t>
  </si>
  <si>
    <t>РД, г.Буйнакск, ул. Дахадаева, в/г №1,участок №1</t>
  </si>
  <si>
    <t>уличное освещение военного городка, участка №2</t>
  </si>
  <si>
    <t>РД, г.Буйнакск, ул. Дахадаева, в/г №2, участок №2</t>
  </si>
  <si>
    <t>Шамхалов Рамазан Абдулович</t>
  </si>
  <si>
    <t>РД,Кулинский район, сел. Кули</t>
  </si>
  <si>
    <t>Гусейнов Низами Гусейнович</t>
  </si>
  <si>
    <t>РД,Кулинский район, сел. Цушар</t>
  </si>
  <si>
    <t>Халилов Али Татаевич</t>
  </si>
  <si>
    <t>Сулейманова Камила Валериановна</t>
  </si>
  <si>
    <t>РД,Кулинский район, сел. Хайхи</t>
  </si>
  <si>
    <t>Газиев Арслан Курбанович</t>
  </si>
  <si>
    <t>РД,Кулинский район, сел. Вачи</t>
  </si>
  <si>
    <t>Валиев Герейхан Иманалиевич</t>
  </si>
  <si>
    <t>г. Махачкала, п. Н. Хушет, ул. Садовая, 12</t>
  </si>
  <si>
    <t>Н.Хушет/400</t>
  </si>
  <si>
    <t>Изиев Абдулбасир Бекбулатович</t>
  </si>
  <si>
    <t>г. Махачкала, п. Н. Хушет, ул. Совхозная, 7, кв. 3/1</t>
  </si>
  <si>
    <t>Совхозный/400</t>
  </si>
  <si>
    <t>Магомедова Манаша Гамзагаджиевна</t>
  </si>
  <si>
    <t>РД, Гергебильский  район, с. Гергебиль</t>
  </si>
  <si>
    <t>Магомедова Айшат Магомедовна</t>
  </si>
  <si>
    <t>РД,Шамильский район, сел.Тидиб</t>
  </si>
  <si>
    <t>Шехова Патимат Рашидовна</t>
  </si>
  <si>
    <t>Магомедова Раисат Гаджимурадовна</t>
  </si>
  <si>
    <t>Ильясов Джамбулат Русланович</t>
  </si>
  <si>
    <t>РД, г.Махачкала, ул. Хизроева, д. №116 "а"</t>
  </si>
  <si>
    <t>Хизроева/400</t>
  </si>
  <si>
    <t>Абдулмуталимов Руслан Магомедгаджиевич</t>
  </si>
  <si>
    <t>РД, г.Махачкала, пр. А.Акушинского, д. №22 "а", пом. 2-10</t>
  </si>
  <si>
    <t>Онкология/ 630</t>
  </si>
  <si>
    <t>Мирзаева Патимат Муртазалиевна</t>
  </si>
  <si>
    <t>РД, г.Махачкала, пр. И. Шамиля, д. №50 "а", кв. 75</t>
  </si>
  <si>
    <t>по пр. Шамиля, 50 а, ТП "Росторг"/630</t>
  </si>
  <si>
    <t>ф №42</t>
  </si>
  <si>
    <t>ЖСК Семейный</t>
  </si>
  <si>
    <t>многоквартирный жилой дом</t>
  </si>
  <si>
    <t>РД, г.Махачкала, район Вузовского озера с к/н 05:40:000033:1269</t>
  </si>
  <si>
    <t xml:space="preserve">проектируемые линейные ячейки на I и II с.ш. РУ-6 кВ  </t>
  </si>
  <si>
    <t>Магомедова Ирина Алиловна</t>
  </si>
  <si>
    <t xml:space="preserve">РД, г.Махачкала, ул. Энгельса, в районе жилого дома №1 </t>
  </si>
  <si>
    <t xml:space="preserve">ГПП 110/6 кВ </t>
  </si>
  <si>
    <t>Администрация МО "с/с Османюртовский", в лице главы Орусбиева Рамазана Лачиевича</t>
  </si>
  <si>
    <t>насос №1 для населения</t>
  </si>
  <si>
    <t>РД, Хасавюртовский район, с. Османюрт</t>
  </si>
  <si>
    <t>насос №3 для населения</t>
  </si>
  <si>
    <t>насос №4 для населения</t>
  </si>
  <si>
    <t>насос №2 для населения</t>
  </si>
  <si>
    <t>МО "село Кандаураул" Хасавюртовского района РД, в лице главы Алхаматов Х.</t>
  </si>
  <si>
    <t>водонапорная станция</t>
  </si>
  <si>
    <t>РД, Хасавюртовский район, с. Кандаураул</t>
  </si>
  <si>
    <t>Сулейманова Зейнабат Магомедалиевна</t>
  </si>
  <si>
    <t>Дербентский  район,                   с.Н.Джалган</t>
  </si>
  <si>
    <t>Мирзоев Радим Назимаганович</t>
  </si>
  <si>
    <t>Магомедов Адам Ашуралиевич</t>
  </si>
  <si>
    <t>РД, Дербентский район, с. Джалган, ФАД М-29 "Кавказ" на 940 км. +200 м.</t>
  </si>
  <si>
    <t>297/25</t>
  </si>
  <si>
    <t xml:space="preserve">Дербент-Южная </t>
  </si>
  <si>
    <t>Абдулбасиров Мурад Насирдинович</t>
  </si>
  <si>
    <t>РД, Казбековский район, с. Дылым, пр. И. Шамиля</t>
  </si>
  <si>
    <t>Сулейманова Валентина Аразхановна</t>
  </si>
  <si>
    <t>свадебный зал</t>
  </si>
  <si>
    <t>РД, Табасаранский район, с. Дарваг</t>
  </si>
  <si>
    <t>Администрация МО СП "с/с Хели-Пенджикский" Табасаранского района РД, в лице главы Магомедова Видади Шахвердиевича</t>
  </si>
  <si>
    <t>РД, Табасаранский район, с. Хели-Пенджик</t>
  </si>
  <si>
    <t>Имангазалиев Имангазали Магомедович</t>
  </si>
  <si>
    <t>РД,Шамильский район, сел. Куаниб</t>
  </si>
  <si>
    <t>Магомедова Айзанат Магомедовна</t>
  </si>
  <si>
    <t>РД,Шамильский район, сел.Голотль</t>
  </si>
  <si>
    <t>Исмаилова Аминат Магомедовна</t>
  </si>
  <si>
    <t>ГАУ РД "Сейсмобезопасность", в лице Алиева Махача Алиевича</t>
  </si>
  <si>
    <t>детский сад на 140 мест</t>
  </si>
  <si>
    <t>РД, г.Каспийск, МКР №8</t>
  </si>
  <si>
    <t>817/1000 (ТСН "Теплый")</t>
  </si>
  <si>
    <t xml:space="preserve">ЗТМ    </t>
  </si>
  <si>
    <t>Абдусаламова Аминат Алиевна</t>
  </si>
  <si>
    <t>РД, г.Избербаш, ул. Г. Брода, 33 "б"</t>
  </si>
  <si>
    <t>122/400</t>
  </si>
  <si>
    <t xml:space="preserve">Изберг-Северная </t>
  </si>
  <si>
    <t>Атаев Нажмутдин Магомедович</t>
  </si>
  <si>
    <t>РД, г. Избербаш, ул. Индустриальная</t>
  </si>
  <si>
    <t xml:space="preserve">Изберг-Южная </t>
  </si>
  <si>
    <t>Ациева Насибат Магомедовна</t>
  </si>
  <si>
    <t>215/160</t>
  </si>
  <si>
    <t xml:space="preserve">Изберг-Южная      </t>
  </si>
  <si>
    <t xml:space="preserve"> Газиева Зарпият Абдулмуслимовна</t>
  </si>
  <si>
    <t>180611/160 кВА</t>
  </si>
  <si>
    <t>Муртазалиев Юсуп Ахмедович</t>
  </si>
  <si>
    <t>Тарумовский район, с. Новогеоргиевка</t>
  </si>
  <si>
    <t>180612/100 кВА</t>
  </si>
  <si>
    <t xml:space="preserve">СТО </t>
  </si>
  <si>
    <t>РД, Тарумовский район, с. Калиновка, ФАД</t>
  </si>
  <si>
    <t>18.06.27/63</t>
  </si>
  <si>
    <t>Гамзатов Гамзет Балакардашевич</t>
  </si>
  <si>
    <t>РД, С-Стальский район, с. Кахцуг, ул. Генерала Кахриманова, д. 28</t>
  </si>
  <si>
    <t>Селимова  Наида Насруллаевна</t>
  </si>
  <si>
    <t>Курахский район,                   с.Кабир, ул.Башлыкент, 17</t>
  </si>
  <si>
    <t>Абдуллаев Насир Айнулахович</t>
  </si>
  <si>
    <t>Курахский район,                 с.Икра</t>
  </si>
  <si>
    <t>Таибов Тимур Фейрудинович</t>
  </si>
  <si>
    <t>Курахский район,               с. Икра</t>
  </si>
  <si>
    <t xml:space="preserve">Гарунова
 Ирина Насруллаевна </t>
  </si>
  <si>
    <t xml:space="preserve">РД,  Карабудахкентский 
район, с. Карабудахкент местность «Баъли бав» </t>
  </si>
  <si>
    <r>
      <t>27/250</t>
    </r>
    <r>
      <rPr>
        <i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</t>
    </r>
  </si>
  <si>
    <t>Оразов Кайнадин Алибекович</t>
  </si>
  <si>
    <t>РД, Ногайский район, с. Ортатюбе, ул. Курманалиева, д. №6</t>
  </si>
  <si>
    <t>27.02.05/250</t>
  </si>
  <si>
    <t>Бальгишиев Уразали Коккозович</t>
  </si>
  <si>
    <t>РД, Ногайский район, с. Ортатюбе</t>
  </si>
  <si>
    <t>31.02.04/250</t>
  </si>
  <si>
    <t>Исаева Халимат Магомедовна</t>
  </si>
  <si>
    <t>РД, Хунзахский район, с.Уздалросо</t>
  </si>
  <si>
    <t>Эскендарова Валида Бейдулаевна</t>
  </si>
  <si>
    <t xml:space="preserve">Сул.-Стальский район, с. Ашага-Стал </t>
  </si>
  <si>
    <t>Гамзатов Тажидин Магомедэминович</t>
  </si>
  <si>
    <t xml:space="preserve">Сул.-Стальский  район,                   с.Ашага-Стал </t>
  </si>
  <si>
    <t xml:space="preserve">Ф №2 </t>
  </si>
  <si>
    <t>Исабеков Эседуллах Исабекович</t>
  </si>
  <si>
    <t>Сул.-Стальский район,            с/х Герейханова,1 ул.Ленина</t>
  </si>
  <si>
    <t>Дадашева Муминат Магомедзагировна</t>
  </si>
  <si>
    <t>Сул.-Стальский район,                         с. Испик</t>
  </si>
  <si>
    <t>Салихов Ризван Магомедрагимович</t>
  </si>
  <si>
    <t>Дадашев Абдулмеджид Магомедгусейнович</t>
  </si>
  <si>
    <t>Сул.-Стальский район,                         с. Новый Испик</t>
  </si>
  <si>
    <t>Гюльмагомедов Игнат Загидинович</t>
  </si>
  <si>
    <t>Бабаева Фаизат Муртазовна</t>
  </si>
  <si>
    <t>С.-Стальский район, свх.Герей-ханова, ул.Ленина</t>
  </si>
  <si>
    <t>6/100</t>
  </si>
  <si>
    <t>Курбанов Магомед Абдулвагабович</t>
  </si>
  <si>
    <t>РД, Цунтинский район, с. Шапих</t>
  </si>
  <si>
    <t>9/100</t>
  </si>
  <si>
    <t>Нажмудинова Написат Аслудиновна</t>
  </si>
  <si>
    <t>010304/100 кВА</t>
  </si>
  <si>
    <t>Ахмедова Аминат Магомедовна</t>
  </si>
  <si>
    <t>Кизлярский район, с. Красный Восход</t>
  </si>
  <si>
    <t>010315/250 кВА</t>
  </si>
  <si>
    <t>Табунщикова Валентина Юрьевна</t>
  </si>
  <si>
    <t>Кизлярский район, с. Жданово</t>
  </si>
  <si>
    <t>010207/160 кВА</t>
  </si>
  <si>
    <t>Магомедов Хабиб Ахмедович</t>
  </si>
  <si>
    <t>РД, Кизлярский район, с. Косякино</t>
  </si>
  <si>
    <t>25 кВт</t>
  </si>
  <si>
    <t xml:space="preserve">Кизляр-1 </t>
  </si>
  <si>
    <t>Саидова Мадина Зайнулабидовна</t>
  </si>
  <si>
    <t>автомойка "Океан"</t>
  </si>
  <si>
    <t>РД, Кизлярский район, с. Новомонастырское</t>
  </si>
  <si>
    <t>01.13.08/63</t>
  </si>
  <si>
    <t xml:space="preserve">Кизляр-1          </t>
  </si>
  <si>
    <t>Каримов Сергей Магадович</t>
  </si>
  <si>
    <t>020231/160 кВА</t>
  </si>
  <si>
    <t>Шарипова Загра Абуталибовна</t>
  </si>
  <si>
    <t>020211/160 кВА</t>
  </si>
  <si>
    <t>Магомедова Разият Курбановна</t>
  </si>
  <si>
    <t>РД, г.Кизляр, ул. им. Бельского М., дом №43</t>
  </si>
  <si>
    <t>41/400</t>
  </si>
  <si>
    <t>ф №15</t>
  </si>
  <si>
    <t>Сейдахмедов Дарвин Зейфуллаевич</t>
  </si>
  <si>
    <t>РД, г.Кизляр, ул. Багратиона, 122</t>
  </si>
  <si>
    <t>194/250</t>
  </si>
  <si>
    <t>Маджидов Арслевдин Салевович</t>
  </si>
  <si>
    <t>РД, г. Кизляр, ул. Им. Бельского М.Е., 16</t>
  </si>
  <si>
    <t>Магомедов ХабиБула Муртазалиевич</t>
  </si>
  <si>
    <t>холодильник</t>
  </si>
  <si>
    <t>РД, г.Кизляр, ул. Циолковского, д. №14А</t>
  </si>
  <si>
    <t>57/630</t>
  </si>
  <si>
    <t>Гусейханов Зиямудин Шахович</t>
  </si>
  <si>
    <t>Сул.-Стальский  район,                   с.Куркент</t>
  </si>
  <si>
    <t>Омаров Гомер Наврузбекович</t>
  </si>
  <si>
    <t>С.-Стальский район,   с.Юхари-Стал</t>
  </si>
  <si>
    <t>Султанахмедов Джангир Меджидович</t>
  </si>
  <si>
    <t>Сул.-Стальский район,            с. Юхари-Стал</t>
  </si>
  <si>
    <t>Казимов Камал Пулатович</t>
  </si>
  <si>
    <t>Сул.-Стальский район, с.Нютюг</t>
  </si>
  <si>
    <t>Газиев Гази-Магомед Магомедович</t>
  </si>
  <si>
    <t>РД, г. Махачкала, в районе ОПХ "ДАГНИИСХ" КФХ "Весна-3", ЗУ 1, ЗУ 1</t>
  </si>
  <si>
    <t>Семендер/250</t>
  </si>
  <si>
    <t>Рабаданов Рабадан Магомедович</t>
  </si>
  <si>
    <t>РД, г.Махачкала, ул. Мусаева, МКР-7, уч. 10</t>
  </si>
  <si>
    <t>ф №37</t>
  </si>
  <si>
    <t>Максудова Хадижат Тажудиновна</t>
  </si>
  <si>
    <t>вагон-кафе</t>
  </si>
  <si>
    <t>РД, Тарумовский район, с. Кочубей, вдоль трассы Астрахань-Махачкала</t>
  </si>
  <si>
    <t>22.09.06/100</t>
  </si>
  <si>
    <t>Ахбердилова Булбул Гитиновна</t>
  </si>
  <si>
    <t>РД, Тарумовский район, с. Кочубей, вдоль ФАД при въезде в городок "Иверия"</t>
  </si>
  <si>
    <t>Сулейманов Исрапил Адильгереевич</t>
  </si>
  <si>
    <t>РД, Лаксий  район, сел. Унчукатль</t>
  </si>
  <si>
    <t>Курбанмагомедов Сагид Магомедович</t>
  </si>
  <si>
    <t>РД, Лаксий  район, сел. Кумух</t>
  </si>
  <si>
    <t>13/25</t>
  </si>
  <si>
    <t>Магомедов Магомед  Гасбанович</t>
  </si>
  <si>
    <t>РД, Лаксий  район, сел. Кара</t>
  </si>
  <si>
    <t>Чупалаева Загра Омариевна</t>
  </si>
  <si>
    <t>Язлыбаев Махмуд Рахметуллаевич</t>
  </si>
  <si>
    <t>РД, Ногайский район, с. Кунбатар, ул. Артезианская, д. №15</t>
  </si>
  <si>
    <t>28.01.08/400</t>
  </si>
  <si>
    <t>ГБУ РД "Ногайская ЦРБ", в лице гл. врача Балигишиева З.К.</t>
  </si>
  <si>
    <t>ФАП</t>
  </si>
  <si>
    <t>28.01.01/250</t>
  </si>
  <si>
    <t>Администрация МО СП "село Кунбатар" Ногайского района РД, в лице главы Бариева Алимурзы Бийтимировича</t>
  </si>
  <si>
    <t xml:space="preserve">Кунбатар </t>
  </si>
  <si>
    <t>Сайдумов Мариф  Загидинович</t>
  </si>
  <si>
    <t>Курахский район,               с. Штул, ул.М.Г.Лезгин-цева,75</t>
  </si>
  <si>
    <t>8/63</t>
  </si>
  <si>
    <t>Акмурзаева Равиля Кошмагамбетовна</t>
  </si>
  <si>
    <t>Тарумовский район, с. Вышеталовский</t>
  </si>
  <si>
    <t>210314/100 кВА</t>
  </si>
  <si>
    <t>КЭАЗ</t>
  </si>
  <si>
    <t>Рашидова Беневше Казимагомедовна</t>
  </si>
  <si>
    <t>РД, г. Кизляр, ул. Декабристов, д. №15</t>
  </si>
  <si>
    <t>Гаджиев Магомедрасул Хасбулатович</t>
  </si>
  <si>
    <t>РД, Левашинский  район, сел. Урма</t>
  </si>
  <si>
    <t>39/160</t>
  </si>
  <si>
    <t>Алиев Мурад Лабазанович</t>
  </si>
  <si>
    <t>РД, Левашинский  район, сел. Охли</t>
  </si>
  <si>
    <t>Магомедова Барият Хизригаджиевна</t>
  </si>
  <si>
    <t>РД, Левашинский  район, сел. Уллуая</t>
  </si>
  <si>
    <t>6/1000</t>
  </si>
  <si>
    <t>Ахмедов Ахмед Абдулаевич</t>
  </si>
  <si>
    <t>РД, Левашинский район, сел. Какамахи</t>
  </si>
  <si>
    <t>44/160</t>
  </si>
  <si>
    <t>Магомедов Газимагомед Саимулаевич</t>
  </si>
  <si>
    <t>РД, Левашинский район, сел. Урма</t>
  </si>
  <si>
    <t>Яхьяев Баганд</t>
  </si>
  <si>
    <t>РД, Левашинский район, сел.Верхнее Лабко</t>
  </si>
  <si>
    <t>Кадиев Хизри Магомедович</t>
  </si>
  <si>
    <t>РД, Левашинский район, сел.Уллуая</t>
  </si>
  <si>
    <t>18/160</t>
  </si>
  <si>
    <t>Магомедова Раисат</t>
  </si>
  <si>
    <t>Махдиева Зайнаб Вишталовна</t>
  </si>
  <si>
    <t>Омарова Патимат Абдулгамидовна</t>
  </si>
  <si>
    <t>Амаева Рахма Билаловна</t>
  </si>
  <si>
    <t>РД, Левашинский район, сел.Ахкент</t>
  </si>
  <si>
    <t>62/100</t>
  </si>
  <si>
    <t>Абдулмеджидов  Сулейман Магомедович</t>
  </si>
  <si>
    <t>РД, г. Махачкала, п. Ленинкент, 3 МКР 4, линия 5, уч. 16</t>
  </si>
  <si>
    <t>3/315</t>
  </si>
  <si>
    <t>Исмаилов Салим Исмаилович</t>
  </si>
  <si>
    <t>РД, г. Махачкала, п. Ленинкент, на землях "Винсовхоз им. Ленина"</t>
  </si>
  <si>
    <t>1/1000</t>
  </si>
  <si>
    <t>МО СП "с/с Киркинский", в лице главы Бегова С.И.</t>
  </si>
  <si>
    <t>РД, Магарамкентский район, с. Верхний Чах-Чах</t>
  </si>
  <si>
    <t>Администрация СП "с/с Киркинский" Магарамкентского района РД, в лице главы Бегова С.И.</t>
  </si>
  <si>
    <t>насос (установка водоснабжения)</t>
  </si>
  <si>
    <t>РД, Магарамкентский район, с. Кирка</t>
  </si>
  <si>
    <t>Эседуллаев Абдуллах Идрисович</t>
  </si>
  <si>
    <t>Магарамкентский район,                   с.Мугерган</t>
  </si>
  <si>
    <t>37/160</t>
  </si>
  <si>
    <t>Абдурагимова Сафинжа Мусаевна</t>
  </si>
  <si>
    <t xml:space="preserve">Магарамкентский район,            с.Магарамкент </t>
  </si>
  <si>
    <t>Амрахов Курчи Кахирович</t>
  </si>
  <si>
    <t>Магарамкентский район,            с.Гапцах</t>
  </si>
  <si>
    <t>Халиков Халит Нуриевич</t>
  </si>
  <si>
    <t>Кайтагский район,                         с. Маджалис, ул.Тубенаул</t>
  </si>
  <si>
    <t>Алгасанов Бибала Бибалаевич</t>
  </si>
  <si>
    <t>Кайтагский район,                          с. Гулли</t>
  </si>
  <si>
    <t>Мурадханова Гулжаган Гаджимурадовна</t>
  </si>
  <si>
    <t>Кайтагский район,                         с. Янгикент, ул.Исаева,8</t>
  </si>
  <si>
    <t>Ахмедов Гаджигерей Юсумбекович</t>
  </si>
  <si>
    <t>Кайтагский район,                         с. Янгикент, ул.Центральная,5</t>
  </si>
  <si>
    <t>Пашаев Закарья Магомедрасулович</t>
  </si>
  <si>
    <t>Кайтагский район,                         с. Янгикент, ул.Исаева,6</t>
  </si>
  <si>
    <t>Элдеров Нуралим Элдерович</t>
  </si>
  <si>
    <t>Даитов Абдулхалик Мевлитдинович</t>
  </si>
  <si>
    <t>Кайтагский район,                         с. Янгикент</t>
  </si>
  <si>
    <t>Гаджиахмедов Арслан Муратханович</t>
  </si>
  <si>
    <t>Кайтагский район,                         с. Туменлер, ул.Янгикенская, 9</t>
  </si>
  <si>
    <t>29/100</t>
  </si>
  <si>
    <t>Бахмудов Раджаб Магомедович</t>
  </si>
  <si>
    <t>Кайтагский район,                      с. Янгикент, ул.Больничная,34</t>
  </si>
  <si>
    <t>Алибеков Гамза Багавудинович</t>
  </si>
  <si>
    <t>Кайтагский район,                      с. Янгикент, ул.Почтовая,10</t>
  </si>
  <si>
    <t>Гапаров Амирали Касумбекович</t>
  </si>
  <si>
    <t>Кайтагский район,                      с. Янгикент, ул.Заречная,18</t>
  </si>
  <si>
    <t>Юсупова Сунаханым Яхъяевна</t>
  </si>
  <si>
    <t>Кайтагский район,                      с. Янгикент</t>
  </si>
  <si>
    <t>Бейбулатова Патимат Бадрутдиновна</t>
  </si>
  <si>
    <t>Кайтагский район,                      с. Санчи /м-ть Дирзурби/</t>
  </si>
  <si>
    <t>40/63</t>
  </si>
  <si>
    <t>Камалова Ашура Багомедовна</t>
  </si>
  <si>
    <t>Кайтагский район,            с.Гулли, ул.Интернациональная,19</t>
  </si>
  <si>
    <t>Гаджиахмедов  Арслан Муратханович</t>
  </si>
  <si>
    <t>Кайтагский район,            с.Туменлер, ул.Янгикен-тская,9</t>
  </si>
  <si>
    <t>Маммаев Шапи Маммаевич</t>
  </si>
  <si>
    <t>Кайтагский район,                          с. Джинаби</t>
  </si>
  <si>
    <t>Алиев Магомед Гаджисухмаевич</t>
  </si>
  <si>
    <t>РД, г.Махачкала, в районе Аэропортовского шоссе</t>
  </si>
  <si>
    <t>Аминова Айшат Магомедовна</t>
  </si>
  <si>
    <t>Рд, Ботлихский район, сел. Ансалта</t>
  </si>
  <si>
    <t>28б/400</t>
  </si>
  <si>
    <t>ООО "Рахат", в лице ген. директора Дибирова Мухаммеда Муртазалиевича</t>
  </si>
  <si>
    <t>эко деревня</t>
  </si>
  <si>
    <t>РД, Буйнакский район, от с. Гельбах 3 км. по ФАД Кизилюрт-Буйнакск</t>
  </si>
  <si>
    <t>Миатли</t>
  </si>
  <si>
    <t>Ибрагимов Эльбрус Далгатович</t>
  </si>
  <si>
    <t>Магарамкентский район,            с.Яруквалар</t>
  </si>
  <si>
    <t>18/40</t>
  </si>
  <si>
    <t>Джалилов Бала Агабалаевич</t>
  </si>
  <si>
    <t>Магарамкентский район, с.Азадоглы</t>
  </si>
  <si>
    <t>Гаджиева Фаиза Абубакаровна</t>
  </si>
  <si>
    <t>Сул.-Стальский район,                   с.Касумкент, ул.Крупской,8</t>
  </si>
  <si>
    <t>Алахкулиев Руслан Ахмедулаевич</t>
  </si>
  <si>
    <t>Сул.-Стальский  район,                   с.Каумкент, ул.Оруджева,     15а</t>
  </si>
  <si>
    <t xml:space="preserve">Ф №1 </t>
  </si>
  <si>
    <t>Магомедрасулов Расул Агафендиевич</t>
  </si>
  <si>
    <t>С.-Стальский район, с.Касумкент, ул.Б.Султан-гамида,76</t>
  </si>
  <si>
    <t>Демирбеков Талиб Кадирбекович</t>
  </si>
  <si>
    <t>РД, г. Махачкала, ул. Г.Гамидова, д. №77, пом. Кв. №54</t>
  </si>
  <si>
    <t>ж/д по пр. Гмидова, ТП "Квартал-3"/630</t>
  </si>
  <si>
    <t xml:space="preserve">Новая </t>
  </si>
  <si>
    <t>Набиев Эдуард Асалиевич</t>
  </si>
  <si>
    <t>г.Даг.Огни, ул.Ш.Алиева,35</t>
  </si>
  <si>
    <t>26/250</t>
  </si>
  <si>
    <t>Шахбанова Наида Гасанбековна</t>
  </si>
  <si>
    <t>Дербентский район,                        с. Митаги-Казмаляр</t>
  </si>
  <si>
    <t>Исабеков Исабек Магомедович</t>
  </si>
  <si>
    <t>Мирзаханов Расул Селимханович</t>
  </si>
  <si>
    <t>г.Даг.Огни, ул.Сурмача,11</t>
  </si>
  <si>
    <t>43/100</t>
  </si>
  <si>
    <t>Курбанов Садрудин Бадрудинович</t>
  </si>
  <si>
    <t>фруктовый сад</t>
  </si>
  <si>
    <t>РД, Кизлярский район, с. Южное, 1500 м. на юго-запад (п. Речное)</t>
  </si>
  <si>
    <t>Абакарова Хадижат Джамалуттдиновна</t>
  </si>
  <si>
    <t>Кизлярский район, с. Заречное</t>
  </si>
  <si>
    <t>030614/100 кВА</t>
  </si>
  <si>
    <t>Мухутова Зульфият Абдул-Загировна</t>
  </si>
  <si>
    <t>030520/160 кВА</t>
  </si>
  <si>
    <t>Магомедов Ибрагим Муртазалиевич</t>
  </si>
  <si>
    <t>Каякентский район,                     с.Сагаси-Дейбук</t>
  </si>
  <si>
    <t>ГКУ РД "Дирекция строящихся объектов "Новострой", в лице руководителя Мандиева Магомедсани Ибрагимовича</t>
  </si>
  <si>
    <t>РД, Новолакскиий район, с. Новокули</t>
  </si>
  <si>
    <t>РД, Новолакскиий район, с. Новолакское</t>
  </si>
  <si>
    <t>Алиев Алил Юсупович</t>
  </si>
  <si>
    <t>РД, Новолакский район, с. Дучи</t>
  </si>
  <si>
    <t>Макачева Патимат Ахмедовна</t>
  </si>
  <si>
    <t>РД, Кумторкалинский район, Караман-4, "Черные камни"</t>
  </si>
  <si>
    <t>Абдуразаков Ахмед Сайгидович</t>
  </si>
  <si>
    <t>Тарумовский район, с. Юрковка</t>
  </si>
  <si>
    <t>170417/25 кВА</t>
  </si>
  <si>
    <t>Магомедов Алилав Алилаевич</t>
  </si>
  <si>
    <t>сторожевой домик</t>
  </si>
  <si>
    <t>РД, Тарумовский район, с. Юрковка, ул. Ленина, д. №51</t>
  </si>
  <si>
    <t>17.05.24/25</t>
  </si>
  <si>
    <t>Привольный</t>
  </si>
  <si>
    <t>Курбанов Рамазан Магомедович</t>
  </si>
  <si>
    <t>банкетный зал</t>
  </si>
  <si>
    <t>РД, г.Махачкала, в районе озера Ак-Гель</t>
  </si>
  <si>
    <t>Абдулганиева Анья Разаковна</t>
  </si>
  <si>
    <t>торговый павильон</t>
  </si>
  <si>
    <t>РД, г. Махачкала, пр. Петра-1, 57</t>
  </si>
  <si>
    <t>№4ПР. МКР/630</t>
  </si>
  <si>
    <t>ООО "Агеста", в лице ген. директора Мусаева Магомедхана Загировича</t>
  </si>
  <si>
    <t>временные здания и сооружения</t>
  </si>
  <si>
    <t>РД, г.Махачкала,МКР "Ветеран", ул. 17 Ветеранская, 97</t>
  </si>
  <si>
    <t>Раджабова Фироза Исмаиловна</t>
  </si>
  <si>
    <t>РД, г. Махачкала, МКР оз. "Ак-Гель", участок №369</t>
  </si>
  <si>
    <t>ГКТП "Пальмира"/ 400</t>
  </si>
  <si>
    <t>Абакарова Далгат Магомедович</t>
  </si>
  <si>
    <t>г. Махачкала, СО Мичурина, №240</t>
  </si>
  <si>
    <t>Мичурина/400</t>
  </si>
  <si>
    <t>Шамсудинов Артур Амиралиевич</t>
  </si>
  <si>
    <t>г. Махачкала, с/т Пальмира, 495</t>
  </si>
  <si>
    <t>Пальмира/400</t>
  </si>
  <si>
    <t>Бакаева Эльмира Эльбрусовна</t>
  </si>
  <si>
    <t>г. Махачкала, МКР Ипподром, уч. 150</t>
  </si>
  <si>
    <t>Скачки/630</t>
  </si>
  <si>
    <t>Абдулаев Абдула Абубакарович</t>
  </si>
  <si>
    <t>РД, Карабудахкентский район, свх. Бывшие земли "Рассвет" р-он ст. Ачи-су</t>
  </si>
  <si>
    <t>Абдурахманов Альберт Пирмаго-медович</t>
  </si>
  <si>
    <t>Кайтагский район,                       с. Маджалис, ниже мельницы</t>
  </si>
  <si>
    <t>Магомедкамилов Шамиль Тагирович</t>
  </si>
  <si>
    <t>Кайтагский район,                          с. Джибахни</t>
  </si>
  <si>
    <t>Мурадов Руслан Арслангереевич</t>
  </si>
  <si>
    <t>Кайтагский район,                с. Джавгат, м-ть Буц/и ши</t>
  </si>
  <si>
    <t>11/60</t>
  </si>
  <si>
    <t>Юсупов Рауф Юсупович</t>
  </si>
  <si>
    <t>РД, Рутульский район, с. Хлют</t>
  </si>
  <si>
    <t>Адиширинова Иминат Казимагомедовна</t>
  </si>
  <si>
    <t>Сул.-Стальский район,            с.Куркент, ул.Калинина,1</t>
  </si>
  <si>
    <t>8/100</t>
  </si>
  <si>
    <t>Джавадов Олег Гаджибалаевич</t>
  </si>
  <si>
    <t xml:space="preserve">Сул.-Стальский район,            с.Куркент </t>
  </si>
  <si>
    <t>Ярагиева Наида Исмаиловна</t>
  </si>
  <si>
    <t>060105/160 кВА</t>
  </si>
  <si>
    <t>Давудов Магомед Юсупович</t>
  </si>
  <si>
    <t>Кизлярский район, с. Малая-Арешевка</t>
  </si>
  <si>
    <t>060206/160 кВА</t>
  </si>
  <si>
    <t>Далгатов Шагрурамазан Туйлаевич</t>
  </si>
  <si>
    <t>Кизлярский район, с. М-Арешевка</t>
  </si>
  <si>
    <t>060203/160 кВА</t>
  </si>
  <si>
    <t>Ферзалиев   Руслан Гаджимирзоевич</t>
  </si>
  <si>
    <t xml:space="preserve">Сул.-Стальский район,                        с. Ново-Мака </t>
  </si>
  <si>
    <t>Мирзоев Назир Тагирбекович</t>
  </si>
  <si>
    <t xml:space="preserve">Сул.-Стальский район, с. Эминхюр </t>
  </si>
  <si>
    <t>Качаев Шакир Казиевич</t>
  </si>
  <si>
    <t>Магарамкентский район, с.Советское</t>
  </si>
  <si>
    <t>Ферзалиев Руслан Гаджимирзоевич</t>
  </si>
  <si>
    <t xml:space="preserve">Сул.-Стальский район,                      с. Новая-Мака </t>
  </si>
  <si>
    <t>Камилов Магомед Махмудович</t>
  </si>
  <si>
    <t xml:space="preserve">Сул.-Стальский район,                       с. Ново-Мака </t>
  </si>
  <si>
    <t>Абдуллаев Ямудин Алиметович</t>
  </si>
  <si>
    <t>Сул.-Стальский район, с.Эминхюр</t>
  </si>
  <si>
    <t>Гашумов Насрулах Гасанович</t>
  </si>
  <si>
    <t>РД, Магарамкентский район, с. Советское</t>
  </si>
  <si>
    <t>Администрация МО "с/с "Согратлинский", в лице главы Гаджиомарова М.Г.</t>
  </si>
  <si>
    <t>РД, Гунибский район, с. Согратль</t>
  </si>
  <si>
    <t xml:space="preserve">Толбоев 
Мирза Гаджимурадович </t>
  </si>
  <si>
    <t>Кумторкалинский
 район, 8-ой кутан, СПК «Агрофирма Согратль»</t>
  </si>
  <si>
    <t xml:space="preserve">213/160 </t>
  </si>
  <si>
    <t xml:space="preserve">Багилов 
Шамиль Сайпудинович </t>
  </si>
  <si>
    <t xml:space="preserve">Шайхалов  
Тагир Магомедович </t>
  </si>
  <si>
    <t>213/160</t>
  </si>
  <si>
    <t xml:space="preserve">Шехилалиев 
Магомед Алиевич </t>
  </si>
  <si>
    <t xml:space="preserve">Чураев 
Магомед Магомед- Загидович </t>
  </si>
  <si>
    <t xml:space="preserve">Чураева 
Байзат Магомедовна </t>
  </si>
  <si>
    <t xml:space="preserve">Ахмедова 
Султанат Магомедовна </t>
  </si>
  <si>
    <t xml:space="preserve">Нухулова 
Лариса Абдулаевна </t>
  </si>
  <si>
    <t>Кабахов 
Магомед Муртазалиевич</t>
  </si>
  <si>
    <t>Кумторкалинский район, 
 с/т  «Агро-С»</t>
  </si>
  <si>
    <t xml:space="preserve">572/160 </t>
  </si>
  <si>
    <t>Сулейманова Ирена Михайловна</t>
  </si>
  <si>
    <t>гостиница</t>
  </si>
  <si>
    <t>РД, г.Махачкала, пр. Петра-1 (Комсомольский), №27</t>
  </si>
  <si>
    <t>Администрация МО "с/с Сулевкентский" Хасавюртовского района РД, в лице главы Умаратаева Абдуллы Сулеймановича</t>
  </si>
  <si>
    <t>РД, Хасавюртовский район, с. Сулевкент</t>
  </si>
  <si>
    <t>Шихалиев Хийирбег Гаджалиевич</t>
  </si>
  <si>
    <t>РД, Магарамкентский район, с. Бильбиль</t>
  </si>
  <si>
    <t>Шихжалилов Шихсаид Мизамудинович</t>
  </si>
  <si>
    <t>РД, Магарамкентский район, с. Самур</t>
  </si>
  <si>
    <t>Султанова Нарунгюл  Садиковна</t>
  </si>
  <si>
    <t>Магарамкентский район,             с.Приморск</t>
  </si>
  <si>
    <t>Сархатов Магомеднаби Славик</t>
  </si>
  <si>
    <t xml:space="preserve">Магарамкентский район, с.Чахчах-Казмаляр </t>
  </si>
  <si>
    <t>Алиев Арсен Алилович</t>
  </si>
  <si>
    <t>КФХ "Хаджимурадов"</t>
  </si>
  <si>
    <t>РД, Бабаюртовский район, с. Тамазатюбе</t>
  </si>
  <si>
    <t>Чунтыханов Ахмед Камилович</t>
  </si>
  <si>
    <t>РД, Тарумовский район, с. Тарумовка, на 304 км. ФАД Астрахань-Махачкала</t>
  </si>
  <si>
    <t>16.11.10/63</t>
  </si>
  <si>
    <t>Джамиев Магомед Билалович</t>
  </si>
  <si>
    <t>РД, Тарумовский район, с. Тарумовка, ул. Пионерская, д. №133</t>
  </si>
  <si>
    <t>16.03.01/160</t>
  </si>
  <si>
    <t>Магомедова Патимат Гусейновна</t>
  </si>
  <si>
    <t>160901/63 кВА</t>
  </si>
  <si>
    <t>Темирова Райлет</t>
  </si>
  <si>
    <t>Тарумовский район, с. Ново-Дмитриевка</t>
  </si>
  <si>
    <t>160601/63 кВА</t>
  </si>
  <si>
    <t>Ахмедов Ахмед Саадулаевич</t>
  </si>
  <si>
    <t>160108/160 кВА</t>
  </si>
  <si>
    <t>Насрулаев Руслан Гарунович</t>
  </si>
  <si>
    <t>160202/160 кВА</t>
  </si>
  <si>
    <t>Гаджиев Ахмед Касумович</t>
  </si>
  <si>
    <t>РД, Рутульский р-н, к-з Ленина, Бабаюртовский ЗОЖ</t>
  </si>
  <si>
    <t>Магомедов Абдуразак Нажмудинович</t>
  </si>
  <si>
    <t>РД, Чародинский район, с. Цадах</t>
  </si>
  <si>
    <t>Магомедов Юсуп Багаутдинович</t>
  </si>
  <si>
    <t>РД, Левашинский район, сел.Куппа</t>
  </si>
  <si>
    <t>Халилов Багавдин Гусейнович</t>
  </si>
  <si>
    <t>РД, г.Махачкала, ул. Маяковского, проезд 1, д. 1 г</t>
  </si>
  <si>
    <t>Омаров Магомед Рашадович</t>
  </si>
  <si>
    <t xml:space="preserve">кафе </t>
  </si>
  <si>
    <t>РД, г.Махачкала, ул. С. Осетинская, д. №28 "б"</t>
  </si>
  <si>
    <t>2-я Магистральная/630</t>
  </si>
  <si>
    <t>АСП "село Нижнее Инхо" Гумбетовского района, в лице главы Ибрагимова Магомеда Гаджиевича</t>
  </si>
  <si>
    <t>РД, Гумбетовский район, с.Н. Инхо</t>
  </si>
  <si>
    <t>ОКС в РД УКС 7 Службы ФСБ России, в лице начальника Османова Ш.М.</t>
  </si>
  <si>
    <t>многоквартирный жилой дом (42 кв.)</t>
  </si>
  <si>
    <t>РД, Тляратинский район, с. Камилух</t>
  </si>
  <si>
    <t>замена 63 кВА на 250 кВА</t>
  </si>
  <si>
    <t>Тлярата</t>
  </si>
  <si>
    <t>Заргишиева Динара Хайбулаевна</t>
  </si>
  <si>
    <t>РД, Ногайский район, с. Терекли-Мектеб, ул. Станкевича, 1/11, корп. №1</t>
  </si>
  <si>
    <t>27.06.04/160</t>
  </si>
  <si>
    <t>РД, Ногайский район, с. Терекли-Мектеб, ул. Станкевича, 1/11, корп. №2</t>
  </si>
  <si>
    <t>Исаева Кунбийке Ниязбековна</t>
  </si>
  <si>
    <t>270117/160 кВА</t>
  </si>
  <si>
    <t>Набиев Садуллах Мусаевич</t>
  </si>
  <si>
    <t>Агульский район,                         с. Тпиг</t>
  </si>
  <si>
    <t>Рамазанова Ашура Магомедовна</t>
  </si>
  <si>
    <t>Агульский район,                         с.Амух</t>
  </si>
  <si>
    <t>Абдуллаев  Али Рамазанович</t>
  </si>
  <si>
    <t>Агульский район, с. Тпиг</t>
  </si>
  <si>
    <t>9/250</t>
  </si>
  <si>
    <t>Омарова Айша Рамазановна</t>
  </si>
  <si>
    <t>Курбанисмаи-лов Рустам Исламудинович</t>
  </si>
  <si>
    <t>Агульский район,               с.Рича</t>
  </si>
  <si>
    <t>Салманов Хажихма Салманович</t>
  </si>
  <si>
    <t>многоквартиный жилой дом</t>
  </si>
  <si>
    <t>РД, г.Махачкала, ул. Даниялова, д. №110</t>
  </si>
  <si>
    <t>ф №Горьковский</t>
  </si>
  <si>
    <t>ТЭЦ</t>
  </si>
  <si>
    <t>Мирзерагимов Эсмер Агавердиевич</t>
  </si>
  <si>
    <t>Докузпаринский район,               с. Каракюре</t>
  </si>
  <si>
    <t>2/180</t>
  </si>
  <si>
    <t>Аразов Тажидин Аразович</t>
  </si>
  <si>
    <t>Докузпа-ринский район,                 с. Усухчай</t>
  </si>
  <si>
    <t>Айдаев Славик Мурадович</t>
  </si>
  <si>
    <t>Докузпаринский район,                 с. Мискинджа</t>
  </si>
  <si>
    <t>Ибрагимов Арсен Дадашевич</t>
  </si>
  <si>
    <t>Докузпаринский район,                 с.Новокара-Кюре</t>
  </si>
  <si>
    <t>14/100</t>
  </si>
  <si>
    <t>Фарзалиев Фаиз Абдурашидович</t>
  </si>
  <si>
    <t>Докузпаринский район,                 с.Килер</t>
  </si>
  <si>
    <t>Юзбеков Юзбек Пирметович</t>
  </si>
  <si>
    <t>Докузпаринский район,               с. Текипиркент</t>
  </si>
  <si>
    <t>Расулова Асият Магомедгаджиевна</t>
  </si>
  <si>
    <t>РД, Левашинский район, сел.Хаджалмахи</t>
  </si>
  <si>
    <t>40/250</t>
  </si>
  <si>
    <t>Хаджалмахи</t>
  </si>
  <si>
    <t>Алиев Зияутдин Сиражудинович</t>
  </si>
  <si>
    <t>Хивский район,               с. Зильдик</t>
  </si>
  <si>
    <t>Габибуллаев Виталий Мажвадович</t>
  </si>
  <si>
    <t>Хивский район,            с. Хив, ул.Шалбузова,18</t>
  </si>
  <si>
    <t>Курбанов Кюруглы Магомедович</t>
  </si>
  <si>
    <t>Хивский район,            с. Хоредж, ул.Гаджикент, 229</t>
  </si>
  <si>
    <t>Кулиев Каинбек Рамазанович</t>
  </si>
  <si>
    <t>Хивский район,            с. Ашага-Ярак, ул.Ветеранов, 65</t>
  </si>
  <si>
    <t>Мустафаева Фаизат Агакеримовна</t>
  </si>
  <si>
    <t>Хивский район, с. Куг</t>
  </si>
  <si>
    <t>Алияров Нюдюрали Агамурадович</t>
  </si>
  <si>
    <t>Хивский район,                   с. Ашага-Ярак, ул.Горная,23</t>
  </si>
  <si>
    <t>Гаджибалаев Айзудин Гайвазович</t>
  </si>
  <si>
    <t>Япунов Джалал Джигилович</t>
  </si>
  <si>
    <t>Хивский район, с. Хив</t>
  </si>
  <si>
    <t>Микайлов Ваха Ахмедович</t>
  </si>
  <si>
    <t>050401/160 кВА</t>
  </si>
  <si>
    <t>Администрация МО "с/с "Хурикский" Табасаранского района СП, в лице главы Сеферова А.Ш.</t>
  </si>
  <si>
    <t>РД, Табасаранский райрн, с. Хурик</t>
  </si>
  <si>
    <t>Магомедтагиров Магомед Газимагомедович</t>
  </si>
  <si>
    <t>РД, Левашинский  район, сел. Инкучи</t>
  </si>
  <si>
    <t>Цдахар</t>
  </si>
  <si>
    <t>ООО "Газпром газораспределение Дагестан", в лице зам. исполнительного директора Джанакаева Р.С.</t>
  </si>
  <si>
    <t>РД, г.Махачкала, ул. Абубакарова, д. №13</t>
  </si>
  <si>
    <t>ф№618</t>
  </si>
  <si>
    <t>Абакаров Гамзат Гасанович</t>
  </si>
  <si>
    <t>коммерческие помещения</t>
  </si>
  <si>
    <t>РД, г.Махачкала, ул. Котрова, дом 33</t>
  </si>
  <si>
    <t>"Москва"/  1000</t>
  </si>
  <si>
    <t>ф №612</t>
  </si>
  <si>
    <t xml:space="preserve">ЦПП </t>
  </si>
  <si>
    <t>Малачилаев Даниял Султанмурадович</t>
  </si>
  <si>
    <t>РД, г.Махачкала, ул. Гаджиева, 22</t>
  </si>
  <si>
    <t>Шахбанов Ахмед Меджидович</t>
  </si>
  <si>
    <t>чабанский жилой дом</t>
  </si>
  <si>
    <t>РД, Ногайский район, с. Шумлелик</t>
  </si>
  <si>
    <t>Ч-Буруны</t>
  </si>
  <si>
    <t>Муталимов Арсен Таймасханович</t>
  </si>
  <si>
    <t>Ногайский район, с. Червлённые-Буруны</t>
  </si>
  <si>
    <t>300406/160 кВА</t>
  </si>
  <si>
    <t>Гаджиев Бадрудин Дибирарулович</t>
  </si>
  <si>
    <t>РД, Буйнакский район, с. Чиркей</t>
  </si>
  <si>
    <t>426/400</t>
  </si>
  <si>
    <t>Магомедов Али Джамалодинович</t>
  </si>
  <si>
    <t>РД,Шамильский район, сел. Ассаб</t>
  </si>
  <si>
    <t>Магомедов Хирамагомед Абдуразакович</t>
  </si>
  <si>
    <t>РД,Шамильский район, сел.Хучада</t>
  </si>
  <si>
    <t>Зиявудинов Магомед Зиявудинович</t>
  </si>
  <si>
    <t>РД,Шамильский район, сел.Хебда</t>
  </si>
  <si>
    <t>21/250</t>
  </si>
  <si>
    <t>Гаджиев Магомеднаби Абдулвахидович</t>
  </si>
  <si>
    <t>Омаров Магомед Магомедович</t>
  </si>
  <si>
    <t>7А/160</t>
  </si>
  <si>
    <t>Рамазанов Магомед Рамазанович</t>
  </si>
  <si>
    <t>Алимагомедов Магомедгаджияв Муртазалиевич</t>
  </si>
  <si>
    <t>РД,Шамильский район, сел.Уриб</t>
  </si>
  <si>
    <t>Шарапудинова Сиядат Камиловна</t>
  </si>
  <si>
    <t>РД,Шамильский район, сел.Гоор-Хиндах</t>
  </si>
  <si>
    <t>Сатыбалов Инив Абакарович</t>
  </si>
  <si>
    <t>РД, Кумторкалинский район, с. Тюбе, ул.Орджоникидзе, д. №11 "а"</t>
  </si>
  <si>
    <t>101/400</t>
  </si>
  <si>
    <t>Мурадова Умижат Рагимовна</t>
  </si>
  <si>
    <t>РД, г.Махачкала, пр.Амет-Хан Султана, район ДСК</t>
  </si>
  <si>
    <t>ООО СК "Строй-Мир", в лице временного управляющего Дациева Мусы Дациевича</t>
  </si>
  <si>
    <t>РД, г.Махачкала, ул. А. Султана, 2-ой км., участок Б,ЗУ2</t>
  </si>
  <si>
    <t>ф.№7</t>
  </si>
  <si>
    <t>Алиев Тажидин Ногаевич</t>
  </si>
  <si>
    <t>боксы</t>
  </si>
  <si>
    <t>РД, г.Хасавюрт, ул. Махачкалинское шоссе, д. №195</t>
  </si>
  <si>
    <t>143/250</t>
  </si>
  <si>
    <t>Бериев Хункерпаша Алимпашаевич</t>
  </si>
  <si>
    <t>водяной насос для населения</t>
  </si>
  <si>
    <t>РД, Хасавюртовский район, с. Карланюрт</t>
  </si>
  <si>
    <t>ф №19</t>
  </si>
  <si>
    <t>Исаева Фариза Курбановна</t>
  </si>
  <si>
    <t>РД, г.Махачкала, пр. А.Султана, 3, уч. №10</t>
  </si>
  <si>
    <t>Казиева Гюлаят Магомедовна</t>
  </si>
  <si>
    <t>нежилого помещения</t>
  </si>
  <si>
    <t>РД, г.Махачкала, ул. Им. Шамиля, д. №1 "в" кв. 3</t>
  </si>
  <si>
    <t>Магомедашев Магомед Абдулаевич</t>
  </si>
  <si>
    <t>РД, Унцукульский район, с. Унцукуль, Абубакара, д. №1</t>
  </si>
  <si>
    <t>Ашурилаев Раман Иманалиевич</t>
  </si>
  <si>
    <t>РД, г.Махачкала, пр. Акушинского, в районе дома №30 з/у 3</t>
  </si>
  <si>
    <t>Пиров Шихгасан Мирзагасанович</t>
  </si>
  <si>
    <t>РД, С-Стальский район, с. Хив, ул. Ленина, д. №20</t>
  </si>
  <si>
    <t>Алиева Ирина Владимировна</t>
  </si>
  <si>
    <t>РД, г.Махачкала, пр. Акушинского, 105, корп. И, пом. 13</t>
  </si>
  <si>
    <t>Газитеева Минаханум Уматовна</t>
  </si>
  <si>
    <t>РД, г.Махачкала, пр. И. Шамиля, 83 "а"</t>
  </si>
  <si>
    <t>Бамматова Кабират Зайнутдиновна</t>
  </si>
  <si>
    <t>РД, Кумторкалинский район, с. Коркмаскала, ул. Сталина, д. №198</t>
  </si>
  <si>
    <t>ООО Лечебно-Реабилитационный центр "Джамси", в лице руководителя Кадиева Магомеда Абдуллаевича</t>
  </si>
  <si>
    <t>поликлиника</t>
  </si>
  <si>
    <t>РД, г.Махачкала, ул. Даниялова, д. 51, 1-этаж</t>
  </si>
  <si>
    <t>Ахмедов Абдурагим Ихлазович</t>
  </si>
  <si>
    <t>бетономешалка</t>
  </si>
  <si>
    <t>РД,Буйнакский район,  с. Н. Казанище</t>
  </si>
  <si>
    <t>Акаев Измутдин Изамутдинович</t>
  </si>
  <si>
    <t>МВД  по РД, в лице зам. министра Баталиева А.М.</t>
  </si>
  <si>
    <t>Здание для ОМВД по России в С-Стальском районе на 110 мест</t>
  </si>
  <si>
    <t>РД, С-Стальский район, с. Ашага-Стал</t>
  </si>
  <si>
    <t>Умаров Усман Гаджиевич</t>
  </si>
  <si>
    <t>детская площадка</t>
  </si>
  <si>
    <t>РД, Казбековский район, с. Дылым, ул. Ш. Абуева</t>
  </si>
  <si>
    <t>Мусаев Мавлутин Пирдамович</t>
  </si>
  <si>
    <t>РД, г. Махачкала,  МКР Авиаагрегат", уч. 29 "а"</t>
  </si>
  <si>
    <t>Сафарова Лурпери Джелиловна</t>
  </si>
  <si>
    <t>г. Махачкала, в районе ПАП-2, по ул. Маяковского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</si>
</sst>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1.5"/>
      <name val="Arial Cyr"/>
      <charset val="204"/>
    </font>
    <font>
      <sz val="10"/>
      <color indexed="8"/>
      <name val="Arial Cyr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name val="Arial Cyr"/>
      <charset val="204"/>
    </font>
    <font>
      <b/>
      <sz val="10"/>
      <color rgb="FF00660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/>
    <xf numFmtId="0" fontId="1" fillId="0" borderId="0"/>
    <xf numFmtId="0" fontId="8" fillId="0" borderId="0"/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 applyBorder="0" applyAlignment="0">
      <alignment vertical="top" wrapText="1" shrinkToFit="1"/>
    </xf>
    <xf numFmtId="0" fontId="2" fillId="0" borderId="0"/>
    <xf numFmtId="0" fontId="23" fillId="0" borderId="0" applyNumberFormat="0" applyFill="0" applyBorder="0" applyAlignment="0" applyProtection="0"/>
  </cellStyleXfs>
  <cellXfs count="208">
    <xf numFmtId="0" fontId="0" fillId="0" borderId="0" xfId="0"/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9" xfId="0" applyBorder="1"/>
    <xf numFmtId="0" fontId="0" fillId="0" borderId="10" xfId="0" applyBorder="1" applyAlignment="1">
      <alignment horizontal="center"/>
    </xf>
    <xf numFmtId="1" fontId="7" fillId="0" borderId="10" xfId="0" applyNumberFormat="1" applyFont="1" applyBorder="1" applyAlignment="1">
      <alignment horizontal="center" vertical="top"/>
    </xf>
    <xf numFmtId="0" fontId="7" fillId="0" borderId="10" xfId="0" applyFont="1" applyBorder="1"/>
    <xf numFmtId="3" fontId="7" fillId="4" borderId="10" xfId="0" applyNumberFormat="1" applyFont="1" applyFill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0" fontId="0" fillId="0" borderId="0" xfId="0" applyBorder="1"/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10" xfId="0" applyBorder="1"/>
    <xf numFmtId="0" fontId="2" fillId="0" borderId="10" xfId="4" applyFont="1" applyFill="1" applyBorder="1" applyAlignment="1">
      <alignment horizontal="center" vertical="top" wrapText="1"/>
    </xf>
    <xf numFmtId="0" fontId="7" fillId="0" borderId="10" xfId="4" applyFont="1" applyFill="1" applyBorder="1" applyAlignment="1">
      <alignment horizontal="center" vertical="top" wrapText="1"/>
    </xf>
    <xf numFmtId="0" fontId="10" fillId="0" borderId="10" xfId="4" applyFont="1" applyFill="1" applyBorder="1" applyAlignment="1">
      <alignment horizontal="center" vertical="top" wrapText="1"/>
    </xf>
    <xf numFmtId="0" fontId="10" fillId="0" borderId="11" xfId="4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wrapText="1"/>
    </xf>
    <xf numFmtId="2" fontId="12" fillId="0" borderId="10" xfId="4" applyNumberFormat="1" applyFont="1" applyFill="1" applyBorder="1"/>
    <xf numFmtId="0" fontId="13" fillId="0" borderId="10" xfId="12" applyFont="1" applyFill="1" applyBorder="1" applyAlignment="1">
      <alignment horizontal="center" vertical="center"/>
    </xf>
    <xf numFmtId="0" fontId="14" fillId="0" borderId="10" xfId="12" applyFont="1" applyFill="1" applyBorder="1" applyAlignment="1">
      <alignment vertical="center" wrapText="1"/>
    </xf>
    <xf numFmtId="0" fontId="14" fillId="0" borderId="10" xfId="1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ill="1"/>
    <xf numFmtId="2" fontId="0" fillId="0" borderId="10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1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" fontId="13" fillId="0" borderId="12" xfId="12" applyNumberFormat="1" applyFont="1" applyFill="1" applyBorder="1" applyAlignment="1">
      <alignment vertical="center" wrapText="1"/>
    </xf>
    <xf numFmtId="0" fontId="13" fillId="0" borderId="10" xfId="12" applyFont="1" applyFill="1" applyBorder="1" applyAlignment="1">
      <alignment horizontal="center" vertical="center" wrapText="1"/>
    </xf>
    <xf numFmtId="0" fontId="14" fillId="0" borderId="12" xfId="12" applyFont="1" applyFill="1" applyBorder="1" applyAlignment="1">
      <alignment vertical="center" wrapText="1"/>
    </xf>
    <xf numFmtId="0" fontId="14" fillId="0" borderId="9" xfId="12" applyFont="1" applyFill="1" applyBorder="1" applyAlignment="1">
      <alignment horizontal="center" vertical="center" wrapText="1"/>
    </xf>
    <xf numFmtId="0" fontId="14" fillId="0" borderId="10" xfId="12" applyFont="1" applyFill="1" applyBorder="1" applyAlignment="1">
      <alignment horizontal="left" wrapText="1"/>
    </xf>
    <xf numFmtId="0" fontId="14" fillId="0" borderId="10" xfId="12" applyFont="1" applyFill="1" applyBorder="1" applyAlignment="1">
      <alignment horizontal="center" wrapText="1"/>
    </xf>
    <xf numFmtId="0" fontId="14" fillId="3" borderId="10" xfId="4" applyFont="1" applyFill="1" applyBorder="1" applyAlignment="1">
      <alignment horizontal="center"/>
    </xf>
    <xf numFmtId="0" fontId="15" fillId="0" borderId="10" xfId="0" applyFont="1" applyFill="1" applyBorder="1"/>
    <xf numFmtId="0" fontId="16" fillId="0" borderId="0" xfId="0" applyFont="1" applyFill="1"/>
    <xf numFmtId="0" fontId="0" fillId="0" borderId="12" xfId="0" applyBorder="1"/>
    <xf numFmtId="0" fontId="15" fillId="0" borderId="17" xfId="0" applyFont="1" applyFill="1" applyBorder="1"/>
    <xf numFmtId="0" fontId="16" fillId="0" borderId="18" xfId="4" applyFont="1" applyFill="1" applyBorder="1" applyAlignment="1">
      <alignment horizontal="center" wrapText="1"/>
    </xf>
    <xf numFmtId="0" fontId="2" fillId="0" borderId="10" xfId="0" applyFont="1" applyFill="1" applyBorder="1"/>
    <xf numFmtId="0" fontId="15" fillId="0" borderId="10" xfId="0" quotePrefix="1" applyFont="1" applyFill="1" applyBorder="1" applyAlignment="1">
      <alignment horizontal="left"/>
    </xf>
    <xf numFmtId="0" fontId="16" fillId="0" borderId="19" xfId="0" applyFont="1" applyFill="1" applyBorder="1"/>
    <xf numFmtId="0" fontId="2" fillId="0" borderId="9" xfId="4" applyFont="1" applyFill="1" applyBorder="1" applyAlignment="1">
      <alignment horizontal="center" vertical="top" wrapText="1"/>
    </xf>
    <xf numFmtId="0" fontId="16" fillId="0" borderId="10" xfId="0" quotePrefix="1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4" fontId="0" fillId="0" borderId="0" xfId="0" applyNumberFormat="1" applyFill="1"/>
    <xf numFmtId="2" fontId="0" fillId="5" borderId="10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3" fontId="0" fillId="0" borderId="0" xfId="0" applyNumberFormat="1" applyFill="1"/>
    <xf numFmtId="1" fontId="12" fillId="0" borderId="10" xfId="4" applyNumberFormat="1" applyFont="1" applyFill="1" applyBorder="1" applyAlignment="1">
      <alignment horizontal="left" indent="3"/>
    </xf>
    <xf numFmtId="1" fontId="12" fillId="0" borderId="10" xfId="4" applyNumberFormat="1" applyFont="1" applyFill="1" applyBorder="1" applyAlignment="1">
      <alignment horizontal="left" indent="4"/>
    </xf>
    <xf numFmtId="2" fontId="7" fillId="0" borderId="10" xfId="0" applyNumberFormat="1" applyFont="1" applyFill="1" applyBorder="1" applyAlignment="1">
      <alignment horizontal="center"/>
    </xf>
    <xf numFmtId="0" fontId="7" fillId="0" borderId="9" xfId="4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9" fillId="0" borderId="13" xfId="4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13" fillId="3" borderId="10" xfId="12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4" fillId="3" borderId="12" xfId="12" applyFont="1" applyFill="1" applyBorder="1" applyAlignment="1">
      <alignment horizontal="center" vertical="center" wrapText="1"/>
    </xf>
    <xf numFmtId="0" fontId="14" fillId="3" borderId="13" xfId="12" applyFont="1" applyFill="1" applyBorder="1" applyAlignment="1">
      <alignment horizontal="center" vertical="center" wrapText="1"/>
    </xf>
    <xf numFmtId="0" fontId="14" fillId="0" borderId="12" xfId="12" applyFont="1" applyFill="1" applyBorder="1" applyAlignment="1">
      <alignment horizontal="center" wrapText="1"/>
    </xf>
    <xf numFmtId="0" fontId="14" fillId="0" borderId="13" xfId="12" applyFont="1" applyFill="1" applyBorder="1" applyAlignment="1">
      <alignment horizontal="center" wrapText="1"/>
    </xf>
    <xf numFmtId="0" fontId="16" fillId="0" borderId="12" xfId="4" applyFont="1" applyFill="1" applyBorder="1" applyAlignment="1">
      <alignment horizontal="center" wrapText="1"/>
    </xf>
    <xf numFmtId="0" fontId="16" fillId="0" borderId="13" xfId="4" applyFont="1" applyFill="1" applyBorder="1" applyAlignment="1">
      <alignment horizontal="center" wrapText="1"/>
    </xf>
    <xf numFmtId="165" fontId="17" fillId="5" borderId="10" xfId="0" applyNumberFormat="1" applyFont="1" applyFill="1" applyBorder="1" applyAlignment="1">
      <alignment vertical="center" wrapText="1"/>
    </xf>
    <xf numFmtId="165" fontId="17" fillId="0" borderId="1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65" fontId="17" fillId="5" borderId="20" xfId="0" applyNumberFormat="1" applyFont="1" applyFill="1" applyBorder="1" applyAlignment="1">
      <alignment vertical="center" wrapText="1"/>
    </xf>
    <xf numFmtId="165" fontId="0" fillId="0" borderId="0" xfId="0" applyNumberFormat="1"/>
    <xf numFmtId="0" fontId="18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4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 applyProtection="1">
      <alignment horizontal="center" vertical="center" wrapText="1"/>
    </xf>
    <xf numFmtId="0" fontId="21" fillId="5" borderId="10" xfId="0" applyFont="1" applyFill="1" applyBorder="1" applyAlignment="1" applyProtection="1">
      <alignment horizontal="center" vertical="center" wrapText="1"/>
      <protection locked="0"/>
    </xf>
    <xf numFmtId="0" fontId="22" fillId="5" borderId="10" xfId="0" applyFont="1" applyFill="1" applyBorder="1" applyAlignment="1" applyProtection="1">
      <alignment horizontal="center" vertical="center" wrapText="1"/>
      <protection locked="0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13" applyFont="1" applyFill="1" applyBorder="1" applyAlignment="1" applyProtection="1">
      <alignment horizontal="center" vertical="center" wrapText="1"/>
      <protection locked="0"/>
    </xf>
    <xf numFmtId="0" fontId="1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10" xfId="0" applyFont="1" applyFill="1" applyBorder="1" applyAlignment="1">
      <alignment horizontal="center" vertical="center" wrapText="1"/>
    </xf>
    <xf numFmtId="0" fontId="24" fillId="5" borderId="10" xfId="13" applyFont="1" applyFill="1" applyBorder="1" applyAlignment="1" applyProtection="1">
      <alignment horizontal="center" vertical="center" wrapText="1"/>
      <protection locked="0"/>
    </xf>
    <xf numFmtId="0" fontId="19" fillId="5" borderId="12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14" fontId="1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left"/>
    </xf>
    <xf numFmtId="0" fontId="26" fillId="5" borderId="10" xfId="0" applyNumberFormat="1" applyFont="1" applyFill="1" applyBorder="1" applyAlignment="1" applyProtection="1">
      <alignment vertical="center" wrapText="1"/>
    </xf>
    <xf numFmtId="0" fontId="0" fillId="0" borderId="10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" fontId="12" fillId="3" borderId="10" xfId="4" applyNumberFormat="1" applyFont="1" applyFill="1" applyBorder="1" applyAlignment="1">
      <alignment horizontal="left" indent="3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2" fontId="27" fillId="5" borderId="10" xfId="0" applyNumberFormat="1" applyFont="1" applyFill="1" applyBorder="1" applyAlignment="1">
      <alignment horizontal="center"/>
    </xf>
    <xf numFmtId="2" fontId="0" fillId="5" borderId="10" xfId="0" applyNumberFormat="1" applyFont="1" applyFill="1" applyBorder="1" applyAlignment="1">
      <alignment horizontal="center"/>
    </xf>
    <xf numFmtId="0" fontId="0" fillId="5" borderId="0" xfId="0" applyFill="1"/>
    <xf numFmtId="0" fontId="4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top" wrapText="1"/>
    </xf>
    <xf numFmtId="0" fontId="6" fillId="5" borderId="13" xfId="0" applyFont="1" applyFill="1" applyBorder="1" applyAlignment="1">
      <alignment horizontal="center" vertical="top" wrapText="1"/>
    </xf>
    <xf numFmtId="0" fontId="9" fillId="5" borderId="13" xfId="4" applyFont="1" applyFill="1" applyBorder="1" applyAlignment="1">
      <alignment horizontal="center" wrapText="1"/>
    </xf>
    <xf numFmtId="2" fontId="7" fillId="5" borderId="10" xfId="0" applyNumberFormat="1" applyFont="1" applyFill="1" applyBorder="1" applyAlignment="1">
      <alignment horizontal="center"/>
    </xf>
    <xf numFmtId="1" fontId="7" fillId="5" borderId="10" xfId="0" applyNumberFormat="1" applyFont="1" applyFill="1" applyBorder="1" applyAlignment="1">
      <alignment horizontal="center" vertical="top"/>
    </xf>
    <xf numFmtId="3" fontId="7" fillId="5" borderId="10" xfId="0" applyNumberFormat="1" applyFont="1" applyFill="1" applyBorder="1" applyAlignment="1">
      <alignment horizontal="center" vertical="center"/>
    </xf>
    <xf numFmtId="3" fontId="0" fillId="5" borderId="0" xfId="0" applyNumberFormat="1" applyFill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21" fillId="5" borderId="12" xfId="0" applyFont="1" applyFill="1" applyBorder="1" applyAlignment="1" applyProtection="1">
      <alignment horizontal="center" vertical="center" wrapText="1"/>
      <protection locked="0"/>
    </xf>
    <xf numFmtId="0" fontId="19" fillId="5" borderId="13" xfId="0" applyFont="1" applyFill="1" applyBorder="1" applyAlignment="1" applyProtection="1">
      <alignment horizontal="center" vertical="center" wrapText="1"/>
      <protection locked="0"/>
    </xf>
    <xf numFmtId="0" fontId="19" fillId="0" borderId="10" xfId="13" applyFont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49" fontId="19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 wrapText="1"/>
    </xf>
    <xf numFmtId="49" fontId="19" fillId="5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28" fillId="0" borderId="13" xfId="0" applyFont="1" applyBorder="1" applyAlignment="1">
      <alignment horizontal="center"/>
    </xf>
    <xf numFmtId="0" fontId="19" fillId="3" borderId="13" xfId="0" applyFont="1" applyFill="1" applyBorder="1" applyAlignment="1" applyProtection="1">
      <alignment horizontal="center" vertical="center" wrapText="1"/>
      <protection locked="0"/>
    </xf>
    <xf numFmtId="2" fontId="27" fillId="3" borderId="1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9" fillId="0" borderId="12" xfId="4" applyFont="1" applyFill="1" applyBorder="1" applyAlignment="1">
      <alignment horizontal="center" wrapText="1"/>
    </xf>
    <xf numFmtId="0" fontId="9" fillId="0" borderId="13" xfId="4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9" fillId="0" borderId="10" xfId="4" applyFont="1" applyFill="1" applyBorder="1" applyAlignment="1">
      <alignment horizontal="center" wrapText="1"/>
    </xf>
    <xf numFmtId="0" fontId="13" fillId="3" borderId="10" xfId="12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4" fillId="3" borderId="12" xfId="12" applyFont="1" applyFill="1" applyBorder="1" applyAlignment="1">
      <alignment horizontal="center" vertical="center" wrapText="1"/>
    </xf>
    <xf numFmtId="0" fontId="14" fillId="3" borderId="13" xfId="12" applyFont="1" applyFill="1" applyBorder="1" applyAlignment="1">
      <alignment horizontal="center" vertical="center" wrapText="1"/>
    </xf>
    <xf numFmtId="0" fontId="14" fillId="0" borderId="12" xfId="12" applyFont="1" applyFill="1" applyBorder="1" applyAlignment="1">
      <alignment horizontal="center" wrapText="1"/>
    </xf>
    <xf numFmtId="0" fontId="14" fillId="0" borderId="13" xfId="12" applyFont="1" applyFill="1" applyBorder="1" applyAlignment="1">
      <alignment horizontal="center" wrapText="1"/>
    </xf>
    <xf numFmtId="0" fontId="21" fillId="5" borderId="13" xfId="0" applyFont="1" applyFill="1" applyBorder="1" applyAlignment="1" applyProtection="1">
      <alignment horizontal="center" vertical="center" wrapText="1"/>
      <protection locked="0"/>
    </xf>
    <xf numFmtId="0" fontId="31" fillId="7" borderId="10" xfId="0" applyFont="1" applyFill="1" applyBorder="1" applyAlignment="1">
      <alignment horizontal="center" vertical="center"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17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8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 applyProtection="1">
      <alignment horizontal="center" vertical="center" wrapText="1"/>
      <protection locked="0"/>
    </xf>
    <xf numFmtId="0" fontId="19" fillId="7" borderId="12" xfId="0" applyFont="1" applyFill="1" applyBorder="1" applyAlignment="1" applyProtection="1">
      <alignment horizontal="center" vertical="center" wrapText="1"/>
      <protection locked="0"/>
    </xf>
    <xf numFmtId="0" fontId="19" fillId="7" borderId="13" xfId="0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 horizontal="center" vertical="center" wrapText="1"/>
    </xf>
  </cellXfs>
  <cellStyles count="14">
    <cellStyle name="Гиперссылка" xfId="13" builtinId="8"/>
    <cellStyle name="Обычный" xfId="0" builtinId="0"/>
    <cellStyle name="Обычный 10" xfId="1"/>
    <cellStyle name="Обычный 11" xfId="2"/>
    <cellStyle name="Обычный 12" xfId="3"/>
    <cellStyle name="Обычный 2" xfId="4"/>
    <cellStyle name="Обычный 3" xfId="5"/>
    <cellStyle name="Обычный 4" xfId="6"/>
    <cellStyle name="Обычный 5" xfId="7"/>
    <cellStyle name="Обычный 5 2" xfId="12"/>
    <cellStyle name="Обычный 6" xfId="8"/>
    <cellStyle name="Обычный 7" xfId="9"/>
    <cellStyle name="Обычный 8" xfId="10"/>
    <cellStyle name="Обычный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659" Type="http://schemas.openxmlformats.org/officeDocument/2006/relationships/revisionLog" Target="revisionLog4.xml"/><Relationship Id="rId658" Type="http://schemas.openxmlformats.org/officeDocument/2006/relationships/revisionLog" Target="revisionLog3.xml"/><Relationship Id="rId660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39493F3-0813-4FE6-AB09-2518E22D9F8F}" diskRevisions="1" revisionId="71564" version="6" protected="1">
  <header guid="{558B6A44-8B7B-4905-B058-4F95160FD3FB}" dateTime="2017-01-31T14:24:43" maxSheetId="13" userName="Патимат Сулеймановна Зубаирова" r:id="rId658" minRId="57346" maxRId="58402">
    <sheetIdMap count="12">
      <sheetId val="5"/>
      <sheetId val="2"/>
      <sheetId val="1"/>
      <sheetId val="3"/>
      <sheetId val="4"/>
      <sheetId val="6"/>
      <sheetId val="7"/>
      <sheetId val="8"/>
      <sheetId val="9"/>
      <sheetId val="10"/>
      <sheetId val="11"/>
      <sheetId val="12"/>
    </sheetIdMap>
  </header>
  <header guid="{1995C456-B9B7-4B63-BDAB-99BDA33BD259}" dateTime="2017-02-21T13:16:22" maxSheetId="13" userName="Патимат Сулеймановна Зубаирова" r:id="rId659" minRId="58403" maxRId="59347">
    <sheetIdMap count="12">
      <sheetId val="5"/>
      <sheetId val="2"/>
      <sheetId val="1"/>
      <sheetId val="3"/>
      <sheetId val="4"/>
      <sheetId val="6"/>
      <sheetId val="7"/>
      <sheetId val="8"/>
      <sheetId val="9"/>
      <sheetId val="10"/>
      <sheetId val="11"/>
      <sheetId val="12"/>
    </sheetIdMap>
  </header>
  <header guid="{E39493F3-0813-4FE6-AB09-2518E22D9F8F}" dateTime="2017-02-22T15:38:45" maxSheetId="13" userName="Патимат Сулеймановна Зубаирова" r:id="rId660" minRId="59357" maxRId="71564">
    <sheetIdMap count="12">
      <sheetId val="5"/>
      <sheetId val="2"/>
      <sheetId val="1"/>
      <sheetId val="3"/>
      <sheetId val="4"/>
      <sheetId val="6"/>
      <sheetId val="7"/>
      <sheetId val="8"/>
      <sheetId val="9"/>
      <sheetId val="10"/>
      <sheetId val="11"/>
      <sheetId val="12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346" sId="1" odxf="1" dxf="1">
    <oc r="D250">
      <v>519</v>
    </oc>
    <nc r="D250"/>
    <odxf>
      <font>
        <b/>
      </font>
      <numFmt numFmtId="3" formatCode="#,##0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ndxf>
  </rcc>
  <rcc rId="57347" sId="1" odxf="1" dxf="1">
    <oc r="E250">
      <v>52711</v>
    </oc>
    <nc r="E250"/>
    <odxf>
      <font>
        <b/>
      </font>
      <numFmt numFmtId="164" formatCode="#,##0.00_р_.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ndxf>
  </rcc>
  <rcc rId="57348" sId="1" odxf="1" dxf="1">
    <oc r="F250">
      <v>189</v>
    </oc>
    <nc r="F250"/>
    <odxf>
      <font>
        <b/>
      </font>
      <numFmt numFmtId="164" formatCode="#,##0.00_р_.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ndxf>
  </rcc>
  <rcc rId="57349" sId="1" odxf="1" dxf="1">
    <oc r="G250">
      <v>14007.7</v>
    </oc>
    <nc r="G250"/>
    <odxf>
      <font>
        <b/>
      </font>
      <numFmt numFmtId="164" formatCode="#,##0.00_р_."/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0"/>
        <color auto="1"/>
        <name val="Arial Cyr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ndxf>
  </rcc>
  <rcc rId="57350" sId="1">
    <oc r="D251">
      <v>2140</v>
    </oc>
    <nc r="D251"/>
  </rcc>
  <rcc rId="57351" sId="1">
    <oc r="E251">
      <v>21803</v>
    </oc>
    <nc r="E251"/>
  </rcc>
  <rcc rId="57352" sId="1">
    <oc r="F251">
      <v>810</v>
    </oc>
    <nc r="F251"/>
  </rcc>
  <rcc rId="57353" sId="1">
    <oc r="G251">
      <v>9548.9</v>
    </oc>
    <nc r="G251"/>
  </rcc>
  <rcc rId="57354" sId="1" odxf="1" dxf="1">
    <oc r="D252">
      <f>D251+D250-D244</f>
    </oc>
    <nc r="D252"/>
    <odxf>
      <numFmt numFmtId="3" formatCode="#,##0"/>
    </odxf>
    <ndxf>
      <numFmt numFmtId="0" formatCode="General"/>
    </ndxf>
  </rcc>
  <rcc rId="57355" sId="1" odxf="1" dxf="1">
    <oc r="E252">
      <f>E251+E250-E244</f>
    </oc>
    <nc r="E252"/>
    <odxf>
      <numFmt numFmtId="3" formatCode="#,##0"/>
    </odxf>
    <ndxf>
      <numFmt numFmtId="0" formatCode="General"/>
    </ndxf>
  </rcc>
  <rcc rId="57356" sId="1" odxf="1" dxf="1">
    <oc r="F252">
      <f>F251+F250-F244</f>
    </oc>
    <nc r="F252"/>
    <odxf>
      <numFmt numFmtId="3" formatCode="#,##0"/>
    </odxf>
    <ndxf>
      <numFmt numFmtId="0" formatCode="General"/>
    </ndxf>
  </rcc>
  <rcc rId="57357" sId="1" odxf="1" dxf="1">
    <oc r="G252">
      <f>G251+G250-G244</f>
    </oc>
    <nc r="G252"/>
    <odxf>
      <numFmt numFmtId="3" formatCode="#,##0"/>
    </odxf>
    <ndxf>
      <numFmt numFmtId="0" formatCode="General"/>
    </ndxf>
  </rcc>
  <rcc rId="57358" sId="4">
    <oc r="D15">
      <f>D16-D243</f>
    </oc>
    <nc r="D15"/>
  </rcc>
  <rcc rId="57359" sId="4">
    <oc r="E15">
      <f>E16-E243</f>
    </oc>
    <nc r="E15"/>
  </rcc>
  <rcc rId="57360" sId="4">
    <oc r="F15">
      <f>F16-F243</f>
    </oc>
    <nc r="F15"/>
  </rcc>
  <rcc rId="57361" sId="4">
    <oc r="G15">
      <f>G16-G243</f>
    </oc>
    <nc r="G15"/>
  </rcc>
  <rcc rId="57362" sId="4">
    <oc r="J15">
      <f>J16-J243</f>
    </oc>
    <nc r="J15"/>
  </rcc>
  <rcc rId="57363" sId="4">
    <oc r="K15">
      <f>K16-K243</f>
    </oc>
    <nc r="K15"/>
  </rcc>
  <rcc rId="57364" sId="4">
    <oc r="D16">
      <v>4094</v>
    </oc>
    <nc r="D16"/>
  </rcc>
  <rcc rId="57365" sId="4">
    <oc r="E16">
      <v>36335.199999999997</v>
    </oc>
    <nc r="E16"/>
  </rcc>
  <rcc rId="57366" sId="4">
    <oc r="F16">
      <v>3357</v>
    </oc>
    <nc r="F16"/>
  </rcc>
  <rcc rId="57367" sId="4">
    <oc r="G16">
      <v>29267.3</v>
    </oc>
    <nc r="G16"/>
  </rcc>
  <rcc rId="57368" sId="4">
    <oc r="J16">
      <v>3270</v>
    </oc>
    <nc r="J16"/>
  </rcc>
  <rcc rId="57369" sId="4">
    <oc r="K16">
      <v>23805.1</v>
    </oc>
    <nc r="K16"/>
  </rcc>
  <rcc rId="57370" sId="3">
    <oc r="D17">
      <f>D18-D244</f>
    </oc>
    <nc r="D17"/>
  </rcc>
  <rcc rId="57371" sId="3">
    <oc r="E17">
      <f>E18-E244</f>
    </oc>
    <nc r="E17"/>
  </rcc>
  <rcc rId="57372" sId="3">
    <oc r="F17">
      <f>F18-F244</f>
    </oc>
    <nc r="F17"/>
  </rcc>
  <rcc rId="57373" sId="3">
    <oc r="G17">
      <f>G18-G244</f>
    </oc>
    <nc r="G17"/>
  </rcc>
  <rcc rId="57374" sId="3">
    <oc r="J17">
      <f>J18-J244</f>
    </oc>
    <nc r="J17"/>
  </rcc>
  <rcc rId="57375" sId="3">
    <oc r="K17">
      <f>K18-K244</f>
    </oc>
    <nc r="K17"/>
  </rcc>
  <rcc rId="57376" sId="3">
    <oc r="D18">
      <v>766</v>
    </oc>
    <nc r="D18"/>
  </rcc>
  <rcc rId="57377" sId="3">
    <oc r="E18">
      <v>106878.81</v>
    </oc>
    <nc r="E18"/>
  </rcc>
  <rcc rId="57378" sId="3">
    <oc r="F18">
      <v>428</v>
    </oc>
    <nc r="F18"/>
  </rcc>
  <rcc rId="57379" sId="3">
    <oc r="G18">
      <v>42198.91</v>
    </oc>
    <nc r="G18"/>
  </rcc>
  <rcc rId="57380" sId="3">
    <oc r="J18">
      <v>236</v>
    </oc>
    <nc r="J18"/>
  </rcc>
  <rcc rId="57381" sId="3">
    <oc r="K18">
      <v>10438.799999999999</v>
    </oc>
    <nc r="K18"/>
  </rcc>
  <rcc rId="57382" sId="3">
    <oc r="J245">
      <v>236</v>
    </oc>
    <nc r="J245"/>
  </rcc>
  <rcc rId="57383" sId="3">
    <oc r="K245">
      <v>10438.799999999999</v>
    </oc>
    <nc r="K245"/>
  </rcc>
  <rcc rId="57384" sId="3">
    <oc r="J246">
      <f>J245-J244</f>
    </oc>
    <nc r="J246"/>
  </rcc>
  <rcc rId="57385" sId="3">
    <oc r="K246">
      <f>K245-K244</f>
    </oc>
    <nc r="K246"/>
  </rcc>
  <rcc rId="57386" sId="4">
    <oc r="H244">
      <v>3270</v>
    </oc>
    <nc r="H244"/>
  </rcc>
  <rcc rId="57387" sId="4">
    <oc r="I244">
      <v>23805.1</v>
    </oc>
    <nc r="I244"/>
  </rcc>
  <rcc rId="57388" sId="12">
    <oc r="K2" t="inlineStr">
      <is>
        <t>уровень напряж</t>
      </is>
    </oc>
    <nc r="K2"/>
  </rcc>
  <rcc rId="57389" sId="12">
    <oc r="B3">
      <v>1</v>
    </oc>
    <nc r="B3"/>
  </rcc>
  <rcc rId="57390" sId="12">
    <oc r="C3">
      <v>2</v>
    </oc>
    <nc r="C3"/>
  </rcc>
  <rcc rId="57391" sId="12">
    <oc r="D3">
      <v>3</v>
    </oc>
    <nc r="D3"/>
  </rcc>
  <rcc rId="57392" sId="12">
    <oc r="E3">
      <v>4</v>
    </oc>
    <nc r="E3"/>
  </rcc>
  <rcc rId="57393" sId="12">
    <oc r="F3">
      <v>5</v>
    </oc>
    <nc r="F3"/>
  </rcc>
  <rcc rId="57394" sId="12">
    <oc r="G3">
      <v>6</v>
    </oc>
    <nc r="G3"/>
  </rcc>
  <rcc rId="57395" sId="12">
    <oc r="H3">
      <v>7</v>
    </oc>
    <nc r="H3"/>
  </rcc>
  <rcc rId="57396" sId="12">
    <oc r="I3">
      <v>8</v>
    </oc>
    <nc r="I3"/>
  </rcc>
  <rcc rId="57397" sId="12">
    <oc r="J3">
      <v>9</v>
    </oc>
    <nc r="J3"/>
  </rcc>
  <rcc rId="57398" sId="12">
    <oc r="K3">
      <v>10</v>
    </oc>
    <nc r="K3"/>
  </rcc>
  <rcc rId="57399" sId="12">
    <oc r="M3">
      <v>12</v>
    </oc>
    <nc r="M3"/>
  </rcc>
  <rcc rId="57400" sId="12">
    <oc r="N3">
      <v>13</v>
    </oc>
    <nc r="N3"/>
  </rcc>
  <rcc rId="57401" sId="12">
    <oc r="O3">
      <v>14</v>
    </oc>
    <nc r="O3"/>
  </rcc>
  <rcc rId="57402" sId="12">
    <oc r="P3">
      <v>15</v>
    </oc>
    <nc r="P3"/>
  </rcc>
  <rcc rId="57403" sId="12">
    <oc r="B64" t="inlineStr">
      <is>
        <t>Хасавюртовские РЭС</t>
      </is>
    </oc>
    <nc r="B64"/>
  </rcc>
  <rcc rId="57404" sId="12">
    <oc r="C64">
      <v>2021</v>
    </oc>
    <nc r="C64"/>
  </rcc>
  <rcc rId="57405" sId="12" numFmtId="19">
    <oc r="D64">
      <v>42688</v>
    </oc>
    <nc r="D64"/>
  </rcc>
  <rcc rId="57406" sId="12">
    <oc r="E64" t="inlineStr">
      <is>
        <t>МО "С/с Покровский" Хасавюртовского района в лице главы Хункарова М.</t>
      </is>
    </oc>
    <nc r="E64"/>
  </rcc>
  <rcc rId="57407" sId="12">
    <oc r="F64" t="inlineStr">
      <is>
        <t>ЗКТП для электроснабжения жилых домов</t>
      </is>
    </oc>
    <nc r="F64"/>
  </rcc>
  <rcc rId="57408" sId="12">
    <oc r="G64" t="inlineStr">
      <is>
        <t>РД, Хасавюртовский район, с.Покровское</t>
      </is>
    </oc>
    <nc r="G64"/>
  </rcc>
  <rcc rId="57409" sId="12">
    <oc r="H64">
      <v>50</v>
    </oc>
    <nc r="H64"/>
  </rcc>
  <rcc rId="57410" sId="12">
    <oc r="I64">
      <v>50</v>
    </oc>
    <nc r="I64"/>
  </rcc>
  <rcc rId="57411" sId="12">
    <oc r="J64">
      <v>0</v>
    </oc>
    <nc r="J64"/>
  </rcc>
  <rcc rId="57412" sId="12">
    <oc r="K64">
      <v>10</v>
    </oc>
    <nc r="K64"/>
  </rcc>
  <rcc rId="57413" sId="12">
    <oc r="M64" t="inlineStr">
      <is>
        <t>ф№14</t>
      </is>
    </oc>
    <nc r="M64"/>
  </rcc>
  <rcc rId="57414" sId="12">
    <oc r="N64" t="inlineStr">
      <is>
        <t>Акташ</t>
      </is>
    </oc>
    <nc r="N64"/>
  </rcc>
  <rcc rId="57415" sId="12" numFmtId="19">
    <oc r="O64">
      <v>42688</v>
    </oc>
    <nc r="O64"/>
  </rcc>
  <rcc rId="57416" sId="12">
    <oc r="P64">
      <v>2064</v>
    </oc>
    <nc r="P64"/>
  </rcc>
  <rcc rId="57417" sId="12">
    <oc r="B351" t="inlineStr">
      <is>
        <t>Акушинские РЭС</t>
      </is>
    </oc>
    <nc r="B351"/>
  </rcc>
  <rcc rId="57418" sId="12">
    <oc r="C351">
      <v>2319</v>
    </oc>
    <nc r="C351"/>
  </rcc>
  <rcc rId="57419" sId="12" numFmtId="19">
    <oc r="D351">
      <v>42731</v>
    </oc>
    <nc r="D351"/>
  </rcc>
  <rcc rId="57420" sId="12">
    <oc r="E351" t="inlineStr">
      <is>
        <t>Администрация СП "село Герхмахи" Акушинского района РД, в лице главы Магомедова Курбана Рамазановича</t>
      </is>
    </oc>
    <nc r="E351"/>
  </rcc>
  <rcc rId="57421" sId="12">
    <oc r="F351" t="inlineStr">
      <is>
        <t>жилые дома</t>
      </is>
    </oc>
    <nc r="F351"/>
  </rcc>
  <rcc rId="57422" sId="12">
    <oc r="G351" t="inlineStr">
      <is>
        <t>РД, Акушинский район, с. Герхмахи</t>
      </is>
    </oc>
    <nc r="G351"/>
  </rcc>
  <rcc rId="57423" sId="12">
    <oc r="H351">
      <v>80</v>
    </oc>
    <nc r="H351"/>
  </rcc>
  <rcc rId="57424" sId="12">
    <oc r="I351">
      <v>80</v>
    </oc>
    <nc r="I351"/>
  </rcc>
  <rcc rId="57425" sId="12">
    <oc r="J351">
      <v>0</v>
    </oc>
    <nc r="J351"/>
  </rcc>
  <rcc rId="57426" sId="12">
    <oc r="K351">
      <v>10</v>
    </oc>
    <nc r="K351"/>
  </rcc>
  <rcc rId="57427" sId="12">
    <oc r="M351" t="inlineStr">
      <is>
        <t>ф №4</t>
      </is>
    </oc>
    <nc r="M351"/>
  </rcc>
  <rcc rId="57428" sId="12">
    <oc r="N351" t="inlineStr">
      <is>
        <t>Акуша</t>
      </is>
    </oc>
    <nc r="N351"/>
  </rcc>
  <rcc rId="57429" sId="12" numFmtId="19">
    <oc r="O351">
      <v>42731</v>
    </oc>
    <nc r="O351"/>
  </rcc>
  <rcc rId="57430" sId="12">
    <oc r="P351">
      <v>2353</v>
    </oc>
    <nc r="P351"/>
  </rcc>
  <rcc rId="57431" sId="12">
    <oc r="B296" t="inlineStr">
      <is>
        <t>Бабаюртовские РЭС</t>
      </is>
    </oc>
    <nc r="B296"/>
  </rcc>
  <rcc rId="57432" sId="12">
    <oc r="C296">
      <v>2275</v>
    </oc>
    <nc r="C296"/>
  </rcc>
  <rcc rId="57433" sId="12" numFmtId="19">
    <oc r="D296">
      <v>42723</v>
    </oc>
    <nc r="D296"/>
  </rcc>
  <rcc rId="57434" sId="12">
    <oc r="E296" t="inlineStr">
      <is>
        <t>Меживгаджиев Валихан Курбанович</t>
      </is>
    </oc>
    <nc r="E296"/>
  </rcc>
  <rcc rId="57435" sId="12">
    <oc r="F296" t="inlineStr">
      <is>
        <t>корма-цех</t>
      </is>
    </oc>
    <nc r="F296"/>
  </rcc>
  <rcc rId="57436" sId="12">
    <oc r="G296" t="inlineStr">
      <is>
        <t>РД, Бабаюртовский район, с. Бабаюрт</t>
      </is>
    </oc>
    <nc r="G296"/>
  </rcc>
  <rcc rId="57437" sId="12">
    <oc r="H296">
      <v>60</v>
    </oc>
    <nc r="H296"/>
  </rcc>
  <rcc rId="57438" sId="12">
    <oc r="I296">
      <v>60</v>
    </oc>
    <nc r="I296"/>
  </rcc>
  <rcc rId="57439" sId="12">
    <oc r="J296">
      <v>0</v>
    </oc>
    <nc r="J296"/>
  </rcc>
  <rcc rId="57440" sId="12">
    <oc r="K296">
      <v>10</v>
    </oc>
    <nc r="K296"/>
  </rcc>
  <rcc rId="57441" sId="12">
    <oc r="M296" t="inlineStr">
      <is>
        <t>ф №7</t>
      </is>
    </oc>
    <nc r="M296"/>
  </rcc>
  <rcc rId="57442" sId="12">
    <oc r="N296" t="inlineStr">
      <is>
        <t>Бабаюрт  110/35/10 кВ</t>
      </is>
    </oc>
    <nc r="N296"/>
  </rcc>
  <rcc rId="57443" sId="12" numFmtId="19">
    <oc r="O296">
      <v>42723</v>
    </oc>
    <nc r="O296"/>
  </rcc>
  <rcc rId="57444" sId="12">
    <oc r="P296">
      <v>2298</v>
    </oc>
    <nc r="P296"/>
  </rcc>
  <rcc rId="57445" sId="12">
    <oc r="B171" t="inlineStr">
      <is>
        <t>Дербентские РЭС</t>
      </is>
    </oc>
    <nc r="B171"/>
  </rcc>
  <rcc rId="57446" sId="12">
    <oc r="C171" t="inlineStr">
      <is>
        <t xml:space="preserve">6038 п/общ. </t>
      </is>
    </oc>
    <nc r="C171"/>
  </rcc>
  <rcc rId="57447" sId="12" numFmtId="19">
    <oc r="D171">
      <v>42703</v>
    </oc>
    <nc r="D171"/>
  </rcc>
  <rcc rId="57448" sId="12">
    <oc r="E171" t="inlineStr">
      <is>
        <t>Администрация МР "Дербентский район" в лице главы Джелилова Магомеда Халиловича</t>
      </is>
    </oc>
    <nc r="E171"/>
  </rcc>
  <rcc rId="57449" sId="12">
    <oc r="F171" t="inlineStr">
      <is>
        <t>жилой МКР</t>
      </is>
    </oc>
    <nc r="F171"/>
  </rcc>
  <rcc rId="57450" sId="12">
    <oc r="G171" t="inlineStr">
      <is>
        <t>РД, Дербентский район, с. Аглоби</t>
      </is>
    </oc>
    <nc r="G171"/>
  </rcc>
  <rcc rId="57451" sId="12">
    <oc r="H171">
      <v>130</v>
    </oc>
    <nc r="H171"/>
  </rcc>
  <rcc rId="57452" sId="12">
    <oc r="I171">
      <v>130</v>
    </oc>
    <nc r="I171"/>
  </rcc>
  <rcc rId="57453" sId="12">
    <oc r="J171">
      <v>0</v>
    </oc>
    <nc r="J171"/>
  </rcc>
  <rcc rId="57454" sId="12">
    <oc r="K171">
      <v>10</v>
    </oc>
    <nc r="K171"/>
  </rcc>
  <rcc rId="57455" sId="12">
    <oc r="B267" t="inlineStr">
      <is>
        <t>Дербентские РЭС</t>
      </is>
    </oc>
    <nc r="B267"/>
  </rcc>
  <rcc rId="57456" sId="12">
    <oc r="C267">
      <v>2230</v>
    </oc>
    <nc r="C267"/>
  </rcc>
  <rcc rId="57457" sId="12" numFmtId="19">
    <oc r="D267">
      <v>42717</v>
    </oc>
    <nc r="D267"/>
  </rcc>
  <rcc rId="57458" sId="12">
    <oc r="E267" t="inlineStr">
      <is>
        <t>Администрация МР "Дербентский район" в лице главы Джелилова Магомеда Халиловича</t>
      </is>
    </oc>
    <nc r="E267"/>
  </rcc>
  <rcc rId="57459" sId="12">
    <oc r="F267" t="inlineStr">
      <is>
        <t>жилой МКР</t>
      </is>
    </oc>
    <nc r="F267"/>
  </rcc>
  <rcc rId="57460" sId="12">
    <oc r="G267" t="inlineStr">
      <is>
        <t>РД, Дербентский район, с. Аглоби</t>
      </is>
    </oc>
    <nc r="G267"/>
  </rcc>
  <rcc rId="57461" sId="12">
    <oc r="H267">
      <v>80</v>
    </oc>
    <nc r="H267"/>
  </rcc>
  <rcc rId="57462" sId="12">
    <oc r="I267">
      <v>80</v>
    </oc>
    <nc r="I267"/>
  </rcc>
  <rcc rId="57463" sId="12">
    <oc r="J267">
      <v>0</v>
    </oc>
    <nc r="J267"/>
  </rcc>
  <rcc rId="57464" sId="12">
    <oc r="K267">
      <v>10</v>
    </oc>
    <nc r="K267"/>
  </rcc>
  <rcc rId="57465" sId="12">
    <oc r="B298" t="inlineStr">
      <is>
        <t>Дербентские РЭС</t>
      </is>
    </oc>
    <nc r="B298"/>
  </rcc>
  <rcc rId="57466" sId="12">
    <oc r="C298">
      <v>2291</v>
    </oc>
    <nc r="C298"/>
  </rcc>
  <rcc rId="57467" sId="12" numFmtId="19">
    <oc r="D298">
      <v>42725</v>
    </oc>
    <nc r="D298"/>
  </rcc>
  <rcc rId="57468" sId="12">
    <oc r="E298" t="inlineStr">
      <is>
        <t>Азизов Ниямутдин Джелилович</t>
      </is>
    </oc>
    <nc r="E298"/>
  </rcc>
  <rcc rId="57469" sId="12">
    <oc r="F298" t="inlineStr">
      <is>
        <t>оздоровительный комплекс</t>
      </is>
    </oc>
    <nc r="F298"/>
  </rcc>
  <rcc rId="57470" sId="12">
    <oc r="G298" t="inlineStr">
      <is>
        <t>РД, Дербентский район, береговая полоса Каспийского моря</t>
      </is>
    </oc>
    <nc r="G298"/>
  </rcc>
  <rcc rId="57471" sId="12">
    <oc r="H298">
      <v>95</v>
    </oc>
    <nc r="H298"/>
  </rcc>
  <rcc rId="57472" sId="12">
    <oc r="I298">
      <v>95</v>
    </oc>
    <nc r="I298"/>
  </rcc>
  <rcc rId="57473" sId="12">
    <oc r="J298">
      <v>0</v>
    </oc>
    <nc r="J298"/>
  </rcc>
  <rcc rId="57474" sId="12">
    <oc r="K298">
      <v>10</v>
    </oc>
    <nc r="K298"/>
  </rcc>
  <rcc rId="57475" sId="12">
    <oc r="B301" t="inlineStr">
      <is>
        <t>Дербентские РЭС</t>
      </is>
    </oc>
    <nc r="B301"/>
  </rcc>
  <rcc rId="57476" sId="12">
    <oc r="C301" t="inlineStr">
      <is>
        <t xml:space="preserve">6267 п/общ. </t>
      </is>
    </oc>
    <nc r="C301"/>
  </rcc>
  <rcc rId="57477" sId="12" numFmtId="19">
    <oc r="D301">
      <v>42711</v>
    </oc>
    <nc r="D301"/>
  </rcc>
  <rcc rId="57478" sId="12">
    <oc r="E301" t="inlineStr">
      <is>
        <t>Администрация МР "Дербентский район" в лице главы Джелилова Магомеда Халиловича</t>
      </is>
    </oc>
    <nc r="E301"/>
  </rcc>
  <rcc rId="57479" sId="12">
    <oc r="F301" t="inlineStr">
      <is>
        <t>жилой МКР</t>
      </is>
    </oc>
    <nc r="F301"/>
  </rcc>
  <rcc rId="57480" sId="12">
    <oc r="G301" t="inlineStr">
      <is>
        <t>РД, Дербентский район, с. Музаим</t>
      </is>
    </oc>
    <nc r="G301"/>
  </rcc>
  <rcc rId="57481" sId="12">
    <oc r="H301">
      <v>120</v>
    </oc>
    <nc r="H301"/>
  </rcc>
  <rcc rId="57482" sId="12">
    <oc r="I301">
      <v>120</v>
    </oc>
    <nc r="I301"/>
  </rcc>
  <rcc rId="57483" sId="12">
    <oc r="J301">
      <v>0</v>
    </oc>
    <nc r="J301"/>
  </rcc>
  <rcc rId="57484" sId="12">
    <oc r="K301">
      <v>10</v>
    </oc>
    <nc r="K301"/>
  </rcc>
  <rcc rId="57485" sId="12">
    <oc r="B303" t="inlineStr">
      <is>
        <t>Дербентские РЭС</t>
      </is>
    </oc>
    <nc r="B303"/>
  </rcc>
  <rcc rId="57486" sId="12">
    <oc r="C303" t="inlineStr">
      <is>
        <t xml:space="preserve">6266 п/общ. </t>
      </is>
    </oc>
    <nc r="C303"/>
  </rcc>
  <rcc rId="57487" sId="12" numFmtId="19">
    <oc r="D303">
      <v>42711</v>
    </oc>
    <nc r="D303"/>
  </rcc>
  <rcc rId="57488" sId="12">
    <oc r="E303" t="inlineStr">
      <is>
        <t>Администрация МР "Дербентский район" в лице главы Джелилова Магомеда Халиловича</t>
      </is>
    </oc>
    <nc r="E303"/>
  </rcc>
  <rcc rId="57489" sId="12">
    <oc r="F303" t="inlineStr">
      <is>
        <t>жилой МКР</t>
      </is>
    </oc>
    <nc r="F303"/>
  </rcc>
  <rcc rId="57490" sId="12">
    <oc r="G303" t="inlineStr">
      <is>
        <t>РД, Дербентский район, с. Куллар</t>
      </is>
    </oc>
    <nc r="G303"/>
  </rcc>
  <rcc rId="57491" sId="12">
    <oc r="H303">
      <v>80</v>
    </oc>
    <nc r="H303"/>
  </rcc>
  <rcc rId="57492" sId="12">
    <oc r="I303">
      <v>80</v>
    </oc>
    <nc r="I303"/>
  </rcc>
  <rcc rId="57493" sId="12">
    <oc r="J303">
      <v>0</v>
    </oc>
    <nc r="J303"/>
  </rcc>
  <rcc rId="57494" sId="12">
    <oc r="K303">
      <v>10</v>
    </oc>
    <nc r="K303"/>
  </rcc>
  <rcc rId="57495" sId="12">
    <oc r="M171" t="inlineStr">
      <is>
        <t>ф №11</t>
      </is>
    </oc>
    <nc r="M171"/>
  </rcc>
  <rcc rId="57496" sId="12">
    <oc r="N171" t="inlineStr">
      <is>
        <t>Белиджи 110/35/10 кВ</t>
      </is>
    </oc>
    <nc r="N171"/>
  </rcc>
  <rcc rId="57497" sId="12" numFmtId="19">
    <oc r="O171">
      <v>42704</v>
    </oc>
    <nc r="O171"/>
  </rcc>
  <rcc rId="57498" sId="12">
    <oc r="P171">
      <v>2173</v>
    </oc>
    <nc r="P171"/>
  </rcc>
  <rcc rId="57499" sId="12">
    <oc r="M267" t="inlineStr">
      <is>
        <t>ф №7</t>
      </is>
    </oc>
    <nc r="M267"/>
  </rcc>
  <rcc rId="57500" sId="12">
    <oc r="N267" t="inlineStr">
      <is>
        <t>Белиджи 110/35/10 кВ</t>
      </is>
    </oc>
    <nc r="N267"/>
  </rcc>
  <rcc rId="57501" sId="12" numFmtId="19">
    <oc r="O267">
      <v>42717</v>
    </oc>
    <nc r="O267"/>
  </rcc>
  <rcc rId="57502" sId="12">
    <oc r="P267">
      <v>2269</v>
    </oc>
    <nc r="P267"/>
  </rcc>
  <rcc rId="57503" sId="12">
    <oc r="M298" t="inlineStr">
      <is>
        <t>ф №4</t>
      </is>
    </oc>
    <nc r="M298"/>
  </rcc>
  <rcc rId="57504" sId="12">
    <oc r="N298" t="inlineStr">
      <is>
        <t>Белиджи 110/35/10 кВ</t>
      </is>
    </oc>
    <nc r="N298"/>
  </rcc>
  <rcc rId="57505" sId="12" numFmtId="19">
    <oc r="O298">
      <v>42725</v>
    </oc>
    <nc r="O298"/>
  </rcc>
  <rcc rId="57506" sId="12">
    <oc r="P298">
      <v>2300</v>
    </oc>
    <nc r="P298"/>
  </rcc>
  <rcc rId="57507" sId="12">
    <oc r="M301" t="inlineStr">
      <is>
        <t>ф №11</t>
      </is>
    </oc>
    <nc r="M301"/>
  </rcc>
  <rcc rId="57508" sId="12">
    <oc r="N301" t="inlineStr">
      <is>
        <t>Белиджи 110/35/10 кВ</t>
      </is>
    </oc>
    <nc r="N301"/>
  </rcc>
  <rcc rId="57509" sId="12" numFmtId="19">
    <oc r="O301">
      <v>42725</v>
    </oc>
    <nc r="O301"/>
  </rcc>
  <rcc rId="57510" sId="12">
    <oc r="P301">
      <v>2303</v>
    </oc>
    <nc r="P301"/>
  </rcc>
  <rcc rId="57511" sId="12">
    <oc r="M303" t="inlineStr">
      <is>
        <t>ф №1</t>
      </is>
    </oc>
    <nc r="M303"/>
  </rcc>
  <rcc rId="57512" sId="12">
    <oc r="N303" t="inlineStr">
      <is>
        <t>Белиджи 110/35/10 кВ</t>
      </is>
    </oc>
    <nc r="N303"/>
  </rcc>
  <rcc rId="57513" sId="12" numFmtId="19">
    <oc r="O303">
      <v>42725</v>
    </oc>
    <nc r="O303"/>
  </rcc>
  <rcc rId="57514" sId="12">
    <oc r="P303">
      <v>2305</v>
    </oc>
    <nc r="P303"/>
  </rcc>
  <rcc rId="57515" sId="12">
    <oc r="B295" t="inlineStr">
      <is>
        <t>Кизлярские РЭС</t>
      </is>
    </oc>
    <nc r="B295"/>
  </rcc>
  <rcc rId="57516" sId="12">
    <oc r="C295">
      <v>2276</v>
    </oc>
    <nc r="C295"/>
  </rcc>
  <rcc rId="57517" sId="12" numFmtId="19">
    <oc r="D295">
      <v>42723</v>
    </oc>
    <nc r="D295"/>
  </rcc>
  <rcc rId="57518" sId="12">
    <oc r="E295" t="inlineStr">
      <is>
        <t>ФГКУ "ПУ ФСБ России по РД", в лице начальника управления Шмоткина Игоря Николаевича</t>
      </is>
    </oc>
    <nc r="E295"/>
  </rcc>
  <rcc rId="57519" sId="12">
    <oc r="F295" t="inlineStr">
      <is>
        <t>пост технического наблюдения</t>
      </is>
    </oc>
    <nc r="F295"/>
  </rcc>
  <rcc rId="57520" sId="12">
    <oc r="G295" t="inlineStr">
      <is>
        <t>РД, Кизлярский р-н, с. Новый Чечень</t>
      </is>
    </oc>
    <nc r="G295"/>
  </rcc>
  <rcc rId="57521" sId="12">
    <oc r="H295">
      <v>50</v>
    </oc>
    <nc r="H295"/>
  </rcc>
  <rcc rId="57522" sId="12">
    <oc r="I295">
      <v>50</v>
    </oc>
    <nc r="I295"/>
  </rcc>
  <rcc rId="57523" sId="12">
    <oc r="J295">
      <v>0</v>
    </oc>
    <nc r="J295"/>
  </rcc>
  <rcc rId="57524" sId="12">
    <oc r="K295">
      <v>10</v>
    </oc>
    <nc r="K295"/>
  </rcc>
  <rcc rId="57525" sId="12">
    <oc r="M295" t="inlineStr">
      <is>
        <t>ф №3</t>
      </is>
    </oc>
    <nc r="M295"/>
  </rcc>
  <rcc rId="57526" sId="12">
    <oc r="N295" t="inlineStr">
      <is>
        <t>Брянск</t>
      </is>
    </oc>
    <nc r="N295"/>
  </rcc>
  <rcc rId="57527" sId="12" numFmtId="19">
    <oc r="O295">
      <v>42723</v>
    </oc>
    <nc r="O295"/>
  </rcc>
  <rcc rId="57528" sId="12">
    <oc r="P295">
      <v>2297</v>
    </oc>
    <nc r="P295"/>
  </rcc>
  <rcc rId="57529" sId="12">
    <oc r="B349" t="inlineStr">
      <is>
        <t>Буйнакские ГЭС</t>
      </is>
    </oc>
    <nc r="B349"/>
  </rcc>
  <rcc rId="57530" sId="12">
    <oc r="C349">
      <v>2318</v>
    </oc>
    <nc r="C349"/>
  </rcc>
  <rcc rId="57531" sId="12" numFmtId="19">
    <oc r="D349">
      <v>42731</v>
    </oc>
    <nc r="D349"/>
  </rcc>
  <rcc rId="57532" sId="12">
    <oc r="E349" t="inlineStr">
      <is>
        <t>ООО "Автосервис" в лице директора Шахмандарова И.Д.</t>
      </is>
    </oc>
    <nc r="E349"/>
  </rcc>
  <rcc rId="57533" sId="12">
    <oc r="F349" t="inlineStr">
      <is>
        <t>население</t>
      </is>
    </oc>
    <nc r="F349"/>
  </rcc>
  <rcc rId="57534" sId="12">
    <oc r="G349" t="inlineStr">
      <is>
        <t>РД, г.Буйнакск, мкр "Дружба",                              ул. Железнодорожная</t>
      </is>
    </oc>
    <nc r="G349"/>
  </rcc>
  <rcc rId="57535" sId="12">
    <oc r="H349">
      <v>50</v>
    </oc>
    <nc r="H349"/>
  </rcc>
  <rcc rId="57536" sId="12">
    <oc r="I349">
      <v>50</v>
    </oc>
    <nc r="I349"/>
  </rcc>
  <rcc rId="57537" sId="12">
    <oc r="J349">
      <v>0</v>
    </oc>
    <nc r="J349"/>
  </rcc>
  <rcc rId="57538" sId="12">
    <oc r="K349">
      <v>10</v>
    </oc>
    <nc r="K349"/>
  </rcc>
  <rcc rId="57539" sId="12">
    <oc r="M349" t="inlineStr">
      <is>
        <t>ф №12</t>
      </is>
    </oc>
    <nc r="M349"/>
  </rcc>
  <rcc rId="57540" sId="12">
    <oc r="N349" t="inlineStr">
      <is>
        <t xml:space="preserve">Буйнакск-1 </t>
      </is>
    </oc>
    <nc r="N349"/>
  </rcc>
  <rcc rId="57541" sId="12" numFmtId="19">
    <oc r="O349">
      <v>42731</v>
    </oc>
    <nc r="O349"/>
  </rcc>
  <rcc rId="57542" sId="12">
    <oc r="P349">
      <v>2351</v>
    </oc>
    <nc r="P349"/>
  </rcc>
  <rcc rId="57543" sId="12">
    <oc r="B347" t="inlineStr">
      <is>
        <t>Центральные РЭС</t>
      </is>
    </oc>
    <nc r="B347"/>
  </rcc>
  <rcc rId="57544" sId="12">
    <oc r="C347">
      <v>2314</v>
    </oc>
    <nc r="C347"/>
  </rcc>
  <rcc rId="57545" sId="12" numFmtId="19">
    <oc r="D347">
      <v>42730</v>
    </oc>
    <nc r="D347"/>
  </rcc>
  <rcc rId="57546" sId="12">
    <oc r="E347" t="inlineStr">
      <is>
        <t>АО "Мостоотряд-99", в лице ген. директора Гаджиева Арсена Магомедовича</t>
      </is>
    </oc>
    <nc r="E347"/>
  </rcc>
  <rcc rId="57547" sId="12">
    <oc r="F347" t="inlineStr">
      <is>
        <t>освещение</t>
      </is>
    </oc>
    <nc r="F347"/>
  </rcc>
  <rcc rId="57548" sId="12">
    <oc r="G347" t="inlineStr">
      <is>
        <t>РД, ФАД "Махачкала-Каспийск"</t>
      </is>
    </oc>
    <nc r="G347"/>
  </rcc>
  <rcc rId="57549" sId="12">
    <oc r="H347">
      <v>60</v>
    </oc>
    <nc r="H347"/>
  </rcc>
  <rcc rId="57550" sId="12">
    <oc r="I347">
      <v>60</v>
    </oc>
    <nc r="I347"/>
  </rcc>
  <rcc rId="57551" sId="12">
    <oc r="J347">
      <v>0</v>
    </oc>
    <nc r="J347"/>
  </rcc>
  <rcc rId="57552" sId="12">
    <oc r="K347">
      <v>10</v>
    </oc>
    <nc r="K347"/>
  </rcc>
  <rcc rId="57553" sId="12">
    <oc r="M347" t="inlineStr">
      <is>
        <t>ф №13; ф№1</t>
      </is>
    </oc>
    <nc r="M347"/>
  </rcc>
  <rcc rId="57554" sId="12">
    <oc r="N347" t="inlineStr">
      <is>
        <t>Восточная 35/10 кВ; Берег 110/10 кВ</t>
      </is>
    </oc>
    <nc r="N347"/>
  </rcc>
  <rcc rId="57555" sId="12" numFmtId="19">
    <oc r="O347">
      <v>42730</v>
    </oc>
    <nc r="O347"/>
  </rcc>
  <rcc rId="57556" sId="12">
    <oc r="P347">
      <v>2349</v>
    </oc>
    <nc r="P347"/>
  </rcc>
  <rcc rId="57557" sId="12">
    <oc r="B4" t="inlineStr">
      <is>
        <t>МГЭС</t>
      </is>
    </oc>
    <nc r="B4"/>
  </rcc>
  <rcc rId="57558" sId="12">
    <oc r="C4">
      <v>1961</v>
    </oc>
    <nc r="C4"/>
  </rcc>
  <rcc rId="57559" sId="12" numFmtId="19">
    <oc r="D4">
      <v>42676</v>
    </oc>
    <nc r="D4"/>
  </rcc>
  <rcc rId="57560" sId="12">
    <oc r="E4" t="inlineStr">
      <is>
        <t>Алиев Меджид Алиевич</t>
      </is>
    </oc>
    <nc r="E4"/>
  </rcc>
  <rcc rId="57561" sId="12">
    <oc r="F4" t="inlineStr">
      <is>
        <t>ГКТП для электроснабжения многоквартирного жилого дома</t>
      </is>
    </oc>
    <nc r="F4"/>
  </rcc>
  <rcc rId="57562" sId="12">
    <oc r="G4" t="inlineStr">
      <is>
        <t>РД, г.Махачкала, на углу пр. Акушинского и пр.Казбекова</t>
      </is>
    </oc>
    <nc r="G4"/>
  </rcc>
  <rcc rId="57563" sId="12">
    <oc r="H4">
      <v>100</v>
    </oc>
    <nc r="H4"/>
  </rcc>
  <rcc rId="57564" sId="12">
    <oc r="I4">
      <v>100</v>
    </oc>
    <nc r="I4"/>
  </rcc>
  <rcc rId="57565" sId="12">
    <oc r="J4">
      <v>0</v>
    </oc>
    <nc r="J4"/>
  </rcc>
  <rcc rId="57566" sId="12">
    <oc r="K4">
      <v>6</v>
    </oc>
    <nc r="K4"/>
  </rcc>
  <rcc rId="57567" sId="12">
    <oc r="M4" t="inlineStr">
      <is>
        <t>ф №26</t>
      </is>
    </oc>
    <nc r="M4"/>
  </rcc>
  <rcc rId="57568" sId="12">
    <oc r="N4" t="inlineStr">
      <is>
        <t>ГПП 110/6 кВ</t>
      </is>
    </oc>
    <nc r="N4"/>
  </rcc>
  <rcc rId="57569" sId="12" numFmtId="19">
    <oc r="O4">
      <v>42676</v>
    </oc>
    <nc r="O4"/>
  </rcc>
  <rcc rId="57570" sId="12">
    <oc r="P4">
      <v>2003</v>
    </oc>
    <nc r="P4"/>
  </rcc>
  <rcc rId="57571" sId="12">
    <oc r="B159" t="inlineStr">
      <is>
        <t>МГЭС</t>
      </is>
    </oc>
    <nc r="B159"/>
  </rcc>
  <rcc rId="57572" sId="12">
    <oc r="C159">
      <v>2117</v>
    </oc>
    <nc r="C159"/>
  </rcc>
  <rcc rId="57573" sId="12" numFmtId="19">
    <oc r="D159">
      <v>42702</v>
    </oc>
    <nc r="D159"/>
  </rcc>
  <rcc rId="57574" sId="12">
    <oc r="E159" t="inlineStr">
      <is>
        <t>Магомедов Магомедзакир Магомедсаидович</t>
      </is>
    </oc>
    <nc r="E159"/>
  </rcc>
  <rcc rId="57575" sId="12">
    <oc r="F159" t="inlineStr">
      <is>
        <t>жилое здание с ком. Объектом</t>
      </is>
    </oc>
    <nc r="F159"/>
  </rcc>
  <rcc rId="57576" sId="12">
    <oc r="G159" t="inlineStr">
      <is>
        <t>РД, г.Махачкала, ул.Ляхова, 4</t>
      </is>
    </oc>
    <nc r="G159"/>
  </rcc>
  <rcc rId="57577" sId="12">
    <oc r="H159">
      <v>50</v>
    </oc>
    <nc r="H159"/>
  </rcc>
  <rcc rId="57578" sId="12">
    <oc r="I159">
      <v>50</v>
    </oc>
    <nc r="I159"/>
  </rcc>
  <rcc rId="57579" sId="12">
    <oc r="J159">
      <v>0</v>
    </oc>
    <nc r="J159"/>
  </rcc>
  <rcc rId="57580" sId="12">
    <oc r="K159">
      <v>0.4</v>
    </oc>
    <nc r="K159"/>
  </rcc>
  <rcc rId="57581" sId="12">
    <oc r="M159" t="inlineStr">
      <is>
        <t>ф №19</t>
      </is>
    </oc>
    <nc r="M159"/>
  </rcc>
  <rcc rId="57582" sId="12">
    <oc r="N159" t="inlineStr">
      <is>
        <t>ГПП 110/6 кВ</t>
      </is>
    </oc>
    <nc r="N159"/>
  </rcc>
  <rcc rId="57583" sId="12" numFmtId="19">
    <oc r="O159">
      <v>42702</v>
    </oc>
    <nc r="O159"/>
  </rcc>
  <rcc rId="57584" sId="12">
    <oc r="P159">
      <v>2161</v>
    </oc>
    <nc r="P159"/>
  </rcc>
  <rcc rId="57585" sId="12">
    <oc r="B365" t="inlineStr">
      <is>
        <t>МГЭС</t>
      </is>
    </oc>
    <nc r="B365"/>
  </rcc>
  <rcc rId="57586" sId="12">
    <oc r="C365">
      <v>2338</v>
    </oc>
    <nc r="C365"/>
  </rcc>
  <rcc rId="57587" sId="12" numFmtId="19">
    <oc r="D365">
      <v>42732</v>
    </oc>
    <nc r="D365"/>
  </rcc>
  <rcc rId="57588" sId="12">
    <oc r="E365" t="inlineStr">
      <is>
        <t>Жарулаев Бадру Асхабалиевич</t>
      </is>
    </oc>
    <nc r="E365"/>
  </rcc>
  <rcc rId="57589" sId="12">
    <oc r="F365" t="inlineStr">
      <is>
        <t>многоквартирный жилой дом (3-х этажный)</t>
      </is>
    </oc>
    <nc r="F365"/>
  </rcc>
  <rcc rId="57590" sId="12">
    <oc r="G365" t="inlineStr">
      <is>
        <t>РД, г. Махачкала, ул. Мичурина, 57</t>
      </is>
    </oc>
    <nc r="G365"/>
  </rcc>
  <rcc rId="57591" sId="12">
    <oc r="H365">
      <v>65</v>
    </oc>
    <nc r="H365"/>
  </rcc>
  <rcc rId="57592" sId="12">
    <oc r="I365">
      <v>65</v>
    </oc>
    <nc r="I365"/>
  </rcc>
  <rcc rId="57593" sId="12">
    <oc r="J365">
      <v>0</v>
    </oc>
    <nc r="J365"/>
  </rcc>
  <rcc rId="57594" sId="12">
    <oc r="K365">
      <v>0.4</v>
    </oc>
    <nc r="K365"/>
  </rcc>
  <rcc rId="57595" sId="12">
    <oc r="M365" t="inlineStr">
      <is>
        <t>ф №24</t>
      </is>
    </oc>
    <nc r="M365"/>
  </rcc>
  <rcc rId="57596" sId="12">
    <oc r="N365" t="inlineStr">
      <is>
        <t>ГПП 110/6 кВ</t>
      </is>
    </oc>
    <nc r="N365"/>
  </rcc>
  <rcc rId="57597" sId="12" numFmtId="19">
    <oc r="O365">
      <v>42733</v>
    </oc>
    <nc r="O365"/>
  </rcc>
  <rcc rId="57598" sId="12">
    <oc r="P365">
      <v>2367</v>
    </oc>
    <nc r="P365"/>
  </rcc>
  <rcc rId="57599" sId="12">
    <oc r="B237" t="inlineStr">
      <is>
        <t>Кизилюртовские РЭС</t>
      </is>
    </oc>
    <nc r="B237"/>
  </rcc>
  <rcc rId="57600" sId="12">
    <oc r="C237">
      <v>2175</v>
    </oc>
    <nc r="C237"/>
  </rcc>
  <rcc rId="57601" sId="12" numFmtId="19">
    <oc r="D237">
      <v>42710</v>
    </oc>
    <nc r="D237"/>
  </rcc>
  <rcc rId="57602" sId="12">
    <oc r="E237" t="inlineStr">
      <is>
        <t>Администрация МР "Кизилюртовский район", в лице главы Шабанова Магомеда Гаджиевича</t>
      </is>
    </oc>
    <nc r="E237"/>
  </rcc>
  <rcc rId="57603" sId="12">
    <oc r="F237" t="inlineStr">
      <is>
        <t>жилой МКР</t>
      </is>
    </oc>
    <nc r="F237"/>
  </rcc>
  <rcc rId="57604" sId="12">
    <oc r="G237" t="inlineStr">
      <is>
        <t>РД, Кизилюртовский район, с.Кироваул</t>
      </is>
    </oc>
    <nc r="G237"/>
  </rcc>
  <rcc rId="57605" sId="12">
    <oc r="H237">
      <v>150</v>
    </oc>
    <nc r="H237"/>
  </rcc>
  <rcc rId="57606" sId="12">
    <oc r="I237">
      <v>150</v>
    </oc>
    <nc r="I237"/>
  </rcc>
  <rcc rId="57607" sId="12">
    <oc r="J237">
      <v>0</v>
    </oc>
    <nc r="J237"/>
  </rcc>
  <rcc rId="57608" sId="12">
    <oc r="K237">
      <v>10</v>
    </oc>
    <nc r="K237"/>
  </rcc>
  <rcc rId="57609" sId="12">
    <oc r="M237" t="inlineStr">
      <is>
        <t>ф №12</t>
      </is>
    </oc>
    <nc r="M237"/>
  </rcc>
  <rcc rId="57610" sId="12">
    <oc r="N237" t="inlineStr">
      <is>
        <t>ГЩЗ</t>
      </is>
    </oc>
    <nc r="N237"/>
  </rcc>
  <rcc rId="57611" sId="12" numFmtId="19">
    <oc r="O237">
      <v>42713</v>
    </oc>
    <nc r="O237"/>
  </rcc>
  <rcc rId="57612" sId="12">
    <oc r="P237">
      <v>2239</v>
    </oc>
    <nc r="P237"/>
  </rcc>
  <rcc rId="57613" sId="12">
    <oc r="B78" t="inlineStr">
      <is>
        <t>Дербентские РЭС</t>
      </is>
    </oc>
    <nc r="B78"/>
  </rcc>
  <rcc rId="57614" sId="12">
    <oc r="C78">
      <v>2037</v>
    </oc>
    <nc r="C78"/>
  </rcc>
  <rcc rId="57615" sId="12" numFmtId="19">
    <oc r="D78">
      <v>42690</v>
    </oc>
    <nc r="D78"/>
  </rcc>
  <rcc rId="57616" sId="12">
    <oc r="E78" t="inlineStr">
      <is>
        <t>НСТ "Горка", в лице председателя Гасанбекова Валида Исабековича</t>
      </is>
    </oc>
    <nc r="E78"/>
  </rcc>
  <rcc rId="57617" sId="12">
    <oc r="F78" t="inlineStr">
      <is>
        <t>жилой МКР</t>
      </is>
    </oc>
    <nc r="F78"/>
  </rcc>
  <rcc rId="57618" sId="12">
    <oc r="G78" t="inlineStr">
      <is>
        <t>РД, Дербентский р-н, с. Сабнова</t>
      </is>
    </oc>
    <nc r="G78"/>
  </rcc>
  <rcc rId="57619" sId="12">
    <oc r="H78">
      <v>200</v>
    </oc>
    <nc r="H78"/>
  </rcc>
  <rcc rId="57620" sId="12">
    <oc r="I78">
      <v>200</v>
    </oc>
    <nc r="I78"/>
  </rcc>
  <rcc rId="57621" sId="12">
    <oc r="J78">
      <v>0</v>
    </oc>
    <nc r="J78"/>
  </rcc>
  <rcc rId="57622" sId="12">
    <oc r="K78">
      <v>6</v>
    </oc>
    <nc r="K78"/>
  </rcc>
  <rcc rId="57623" sId="12">
    <oc r="M78" t="inlineStr">
      <is>
        <t>ф №7</t>
      </is>
    </oc>
    <nc r="M78"/>
  </rcc>
  <rcc rId="57624" sId="12">
    <oc r="N78" t="inlineStr">
      <is>
        <t>Дербент-З</t>
      </is>
    </oc>
    <nc r="N78"/>
  </rcc>
  <rcc rId="57625" sId="12" numFmtId="19">
    <oc r="O78">
      <v>42690</v>
    </oc>
    <nc r="O78"/>
  </rcc>
  <rcc rId="57626" sId="12">
    <oc r="P78">
      <v>2078</v>
    </oc>
    <nc r="P78"/>
  </rcc>
  <rcc rId="57627" sId="12">
    <oc r="B257" t="inlineStr">
      <is>
        <t>Дербентские ГЭС</t>
      </is>
    </oc>
    <nc r="B257"/>
  </rcc>
  <rcc rId="57628" sId="12">
    <oc r="C257">
      <v>2225</v>
    </oc>
    <nc r="C257"/>
  </rcc>
  <rcc rId="57629" sId="12" numFmtId="19">
    <oc r="D257">
      <v>42717</v>
    </oc>
    <nc r="D257"/>
  </rcc>
  <rcc rId="57630" sId="12">
    <oc r="E257" t="inlineStr">
      <is>
        <t>Мугутдинов Ибрагим Абусупиянович</t>
      </is>
    </oc>
    <nc r="E257"/>
  </rcc>
  <rcc rId="57631" sId="12">
    <oc r="F257" t="inlineStr">
      <is>
        <t>многоквартирный жилой дом (одноподъездный)</t>
      </is>
    </oc>
    <nc r="F257"/>
  </rcc>
  <rcc rId="57632" sId="12">
    <oc r="G257" t="inlineStr">
      <is>
        <t>РД, г.Дербент, ул. Нариманова</t>
      </is>
    </oc>
    <nc r="G257"/>
  </rcc>
  <rcc rId="57633" sId="12">
    <oc r="H257">
      <v>150</v>
    </oc>
    <nc r="H257"/>
  </rcc>
  <rcc rId="57634" sId="12">
    <oc r="I257">
      <v>150</v>
    </oc>
    <nc r="I257"/>
  </rcc>
  <rcc rId="57635" sId="12">
    <oc r="J257">
      <v>0</v>
    </oc>
    <nc r="J257"/>
  </rcc>
  <rcc rId="57636" sId="12">
    <oc r="K257">
      <v>10</v>
    </oc>
    <nc r="K257"/>
  </rcc>
  <rcc rId="57637" sId="12">
    <oc r="M257" t="inlineStr">
      <is>
        <t>ф №3</t>
      </is>
    </oc>
    <nc r="M257"/>
  </rcc>
  <rcc rId="57638" sId="12">
    <oc r="N257" t="inlineStr">
      <is>
        <t>Дербент-Западная 110/6 кВ</t>
      </is>
    </oc>
    <nc r="N257"/>
  </rcc>
  <rcc rId="57639" sId="12" numFmtId="19">
    <oc r="O257">
      <v>42717</v>
    </oc>
    <nc r="O257"/>
  </rcc>
  <rcc rId="57640" sId="12">
    <oc r="P257">
      <v>2259</v>
    </oc>
    <nc r="P257"/>
  </rcc>
  <rcc rId="57641" sId="12">
    <oc r="B145" t="inlineStr">
      <is>
        <t>Дербентские ГЭС</t>
      </is>
    </oc>
    <nc r="B145"/>
  </rcc>
  <rcc rId="57642" sId="12">
    <oc r="C145">
      <v>2107</v>
    </oc>
    <nc r="C145"/>
  </rcc>
  <rcc rId="57643" sId="12" numFmtId="19">
    <oc r="D145">
      <v>42698</v>
    </oc>
    <nc r="D145"/>
  </rcc>
  <rcc rId="57644" sId="12">
    <oc r="E145" t="inlineStr">
      <is>
        <t>ООО "Стройуниверсал", в лице ген.директора Малдаева Мусы Лиматуллаевича</t>
      </is>
    </oc>
    <nc r="E145"/>
  </rcc>
  <rcc rId="57645" sId="12">
    <oc r="F145" t="inlineStr">
      <is>
        <t>40-квартирного жилого дома со встроенными помещеними на 1 этаже</t>
      </is>
    </oc>
    <nc r="F145"/>
  </rcc>
  <rcc rId="57646" sId="12">
    <oc r="G145" t="inlineStr">
      <is>
        <t>РД, г.Дербент, ул.Гагарина, 14,12</t>
      </is>
    </oc>
    <nc r="G145"/>
  </rcc>
  <rcc rId="57647" sId="12">
    <oc r="H145">
      <v>60</v>
    </oc>
    <nc r="H145"/>
  </rcc>
  <rcc rId="57648" sId="12">
    <oc r="I145">
      <v>60</v>
    </oc>
    <nc r="I145"/>
  </rcc>
  <rcc rId="57649" sId="12">
    <oc r="J145">
      <v>0</v>
    </oc>
    <nc r="J145"/>
  </rcc>
  <rcc rId="57650" sId="12">
    <oc r="K145">
      <v>0.4</v>
    </oc>
    <nc r="K145"/>
  </rcc>
  <rcc rId="57651" sId="12">
    <oc r="B255" t="inlineStr">
      <is>
        <t>Дербентские ГЭС</t>
      </is>
    </oc>
    <nc r="B255"/>
  </rcc>
  <rcc rId="57652" sId="12">
    <oc r="C255">
      <v>2222</v>
    </oc>
    <nc r="C255"/>
  </rcc>
  <rcc rId="57653" sId="12" numFmtId="19">
    <oc r="D255">
      <v>42716</v>
    </oc>
    <nc r="D255"/>
  </rcc>
  <rcc rId="57654" sId="12">
    <oc r="E255" t="inlineStr">
      <is>
        <t>Ибрагимов Кадир Вахидович</t>
      </is>
    </oc>
    <nc r="E255"/>
  </rcc>
  <rcc rId="57655" sId="12">
    <oc r="F255" t="inlineStr">
      <is>
        <t>многоквартирный жилой дом</t>
      </is>
    </oc>
    <nc r="F255"/>
  </rcc>
  <rcc rId="57656" sId="12">
    <oc r="G255" t="inlineStr">
      <is>
        <t>РД, г.Дербент, ул.Х.Тагиева</t>
      </is>
    </oc>
    <nc r="G255"/>
  </rcc>
  <rcc rId="57657" sId="12">
    <oc r="H255">
      <v>150</v>
    </oc>
    <nc r="H255"/>
  </rcc>
  <rcc rId="57658" sId="12">
    <oc r="I255">
      <v>150</v>
    </oc>
    <nc r="I255"/>
  </rcc>
  <rcc rId="57659" sId="12">
    <oc r="J255">
      <v>0</v>
    </oc>
    <nc r="J255"/>
  </rcc>
  <rcc rId="57660" sId="12">
    <oc r="K255">
      <v>10</v>
    </oc>
    <nc r="K255"/>
  </rcc>
  <rcc rId="57661" sId="12">
    <oc r="M145" t="inlineStr">
      <is>
        <t>ф №3</t>
      </is>
    </oc>
    <nc r="M145"/>
  </rcc>
  <rcc rId="57662" sId="12">
    <oc r="N145" t="inlineStr">
      <is>
        <t>Дербент-С</t>
      </is>
    </oc>
    <nc r="N145"/>
  </rcc>
  <rcc rId="57663" sId="12" numFmtId="19">
    <oc r="O145">
      <v>42698</v>
    </oc>
    <nc r="O145"/>
  </rcc>
  <rcc rId="57664" sId="12">
    <oc r="P145">
      <v>2147</v>
    </oc>
    <nc r="P145"/>
  </rcc>
  <rcc rId="57665" sId="12">
    <oc r="M255" t="inlineStr">
      <is>
        <t>ф №24</t>
      </is>
    </oc>
    <nc r="M255"/>
  </rcc>
  <rcc rId="57666" sId="12">
    <oc r="N255" t="inlineStr">
      <is>
        <t>Дербент-Северная 110/35/10 кВ</t>
      </is>
    </oc>
    <nc r="N255"/>
  </rcc>
  <rcc rId="57667" sId="12" numFmtId="19">
    <oc r="O255">
      <v>42716</v>
    </oc>
    <nc r="O255"/>
  </rcc>
  <rcc rId="57668" sId="12">
    <oc r="P255">
      <v>2257</v>
    </oc>
    <nc r="P255"/>
  </rcc>
  <rcc rId="57669" sId="12">
    <oc r="B158" t="inlineStr">
      <is>
        <t>Дербентские ГЭС</t>
      </is>
    </oc>
    <nc r="B158"/>
  </rcc>
  <rcc rId="57670" sId="12">
    <oc r="C158">
      <v>2116</v>
    </oc>
    <nc r="C158"/>
  </rcc>
  <rcc rId="57671" sId="12" numFmtId="19">
    <oc r="D158">
      <v>42702</v>
    </oc>
    <nc r="D158"/>
  </rcc>
  <rcc rId="57672" sId="12">
    <oc r="E158" t="inlineStr">
      <is>
        <t>Рамазанов Мурад Нариманович</t>
      </is>
    </oc>
    <nc r="E158"/>
  </rcc>
  <rcc rId="57673" sId="12">
    <oc r="F158" t="inlineStr">
      <is>
        <t>медицинский центр</t>
      </is>
    </oc>
    <nc r="F158"/>
  </rcc>
  <rcc rId="57674" sId="12">
    <oc r="G158" t="inlineStr">
      <is>
        <t>РД, г.Дербент, ул. Вавилова, 9</t>
      </is>
    </oc>
    <nc r="G158"/>
  </rcc>
  <rcc rId="57675" sId="12">
    <oc r="H158">
      <v>150</v>
    </oc>
    <nc r="H158"/>
  </rcc>
  <rcc rId="57676" sId="12">
    <oc r="I158">
      <v>150</v>
    </oc>
    <nc r="I158"/>
  </rcc>
  <rcc rId="57677" sId="12">
    <oc r="J158">
      <v>0</v>
    </oc>
    <nc r="J158"/>
  </rcc>
  <rcc rId="57678" sId="12">
    <oc r="K158">
      <v>6</v>
    </oc>
    <nc r="K158"/>
  </rcc>
  <rcc rId="57679" sId="12">
    <oc r="M158" t="inlineStr">
      <is>
        <t>ф №2</t>
      </is>
    </oc>
    <nc r="M158"/>
  </rcc>
  <rcc rId="57680" sId="12">
    <oc r="N158" t="inlineStr">
      <is>
        <t>Дербент-Южная 330/110/6 кВ</t>
      </is>
    </oc>
    <nc r="N158"/>
  </rcc>
  <rcc rId="57681" sId="12" numFmtId="19">
    <oc r="O158">
      <v>42702</v>
    </oc>
    <nc r="O158"/>
  </rcc>
  <rcc rId="57682" sId="12">
    <oc r="P158">
      <v>2160</v>
    </oc>
    <nc r="P158"/>
  </rcc>
  <rcc rId="57683" sId="12">
    <oc r="B172" t="inlineStr">
      <is>
        <t>Дербентские РЭС</t>
      </is>
    </oc>
    <nc r="B172"/>
  </rcc>
  <rcc rId="57684" sId="12">
    <oc r="C172" t="inlineStr">
      <is>
        <t>6039 п/общ.</t>
      </is>
    </oc>
    <nc r="C172"/>
  </rcc>
  <rcc rId="57685" sId="12" numFmtId="19">
    <oc r="D172">
      <v>42703</v>
    </oc>
    <nc r="D172"/>
  </rcc>
  <rcc rId="57686" sId="12">
    <oc r="E172" t="inlineStr">
      <is>
        <t>Администрация МР "Дербентский район" в лице главы Джелилова Магомеда Халиловича</t>
      </is>
    </oc>
    <nc r="E172"/>
  </rcc>
  <rcc rId="57687" sId="12">
    <oc r="F172" t="inlineStr">
      <is>
        <t>жилой МКР</t>
      </is>
    </oc>
    <nc r="F172"/>
  </rcc>
  <rcc rId="57688" sId="12">
    <oc r="G172" t="inlineStr">
      <is>
        <t>РД, Дербентский район, с. Джалган, в западной части А/Ф Г.Давыдова</t>
      </is>
    </oc>
    <nc r="G172"/>
  </rcc>
  <rcc rId="57689" sId="12">
    <oc r="H172">
      <v>80</v>
    </oc>
    <nc r="H172"/>
  </rcc>
  <rcc rId="57690" sId="12">
    <oc r="I172">
      <v>80</v>
    </oc>
    <nc r="I172"/>
  </rcc>
  <rcc rId="57691" sId="12">
    <oc r="J172">
      <v>0</v>
    </oc>
    <nc r="J172"/>
  </rcc>
  <rcc rId="57692" sId="12">
    <oc r="K172">
      <v>6</v>
    </oc>
    <nc r="K172"/>
  </rcc>
  <rcc rId="57693" sId="12">
    <oc r="M172" t="inlineStr">
      <is>
        <t>ф №13</t>
      </is>
    </oc>
    <nc r="M172"/>
  </rcc>
  <rcc rId="57694" sId="12">
    <oc r="N172" t="inlineStr">
      <is>
        <t>Дербент-Южная 330/110/6 кВ</t>
      </is>
    </oc>
    <nc r="N172"/>
  </rcc>
  <rcc rId="57695" sId="12" numFmtId="19">
    <oc r="O172">
      <v>42704</v>
    </oc>
    <nc r="O172"/>
  </rcc>
  <rcc rId="57696" sId="12">
    <oc r="P172">
      <v>2174</v>
    </oc>
    <nc r="P172"/>
  </rcc>
  <rcc rId="57697" sId="12">
    <oc r="B268" t="inlineStr">
      <is>
        <t>Дербентские РЭС</t>
      </is>
    </oc>
    <nc r="B268"/>
  </rcc>
  <rcc rId="57698" sId="12">
    <oc r="C268">
      <v>2231</v>
    </oc>
    <nc r="C268"/>
  </rcc>
  <rcc rId="57699" sId="12" numFmtId="19">
    <oc r="D268">
      <v>42717</v>
    </oc>
    <nc r="D268"/>
  </rcc>
  <rcc rId="57700" sId="12">
    <oc r="E268" t="inlineStr">
      <is>
        <t>Администрация МР "Дербентский район" в лице главы Джелилова Магомеда Халиловича</t>
      </is>
    </oc>
    <nc r="E268"/>
  </rcc>
  <rcc rId="57701" sId="12">
    <oc r="F268" t="inlineStr">
      <is>
        <t>жилой МКР</t>
      </is>
    </oc>
    <nc r="F268"/>
  </rcc>
  <rcc rId="57702" sId="12">
    <oc r="G268" t="inlineStr">
      <is>
        <t>РД, Дербентский район, с. Джалган, в западной части А/Ф Г.Давыдова</t>
      </is>
    </oc>
    <nc r="G268"/>
  </rcc>
  <rcc rId="57703" sId="12">
    <oc r="H268">
      <v>200</v>
    </oc>
    <nc r="H268"/>
  </rcc>
  <rcc rId="57704" sId="12">
    <oc r="I268">
      <v>200</v>
    </oc>
    <nc r="I268"/>
  </rcc>
  <rcc rId="57705" sId="12">
    <oc r="J268">
      <v>0</v>
    </oc>
    <nc r="J268"/>
  </rcc>
  <rcc rId="57706" sId="12">
    <oc r="K268">
      <v>6</v>
    </oc>
    <nc r="K268"/>
  </rcc>
  <rcc rId="57707" sId="12">
    <oc r="M268" t="inlineStr">
      <is>
        <t>ф №13</t>
      </is>
    </oc>
    <nc r="M268"/>
  </rcc>
  <rcc rId="57708" sId="12">
    <oc r="N268" t="inlineStr">
      <is>
        <t>Дербент-Южная 330/110/6 кВ</t>
      </is>
    </oc>
    <nc r="N268"/>
  </rcc>
  <rcc rId="57709" sId="12" numFmtId="19">
    <oc r="O268">
      <v>42717</v>
    </oc>
    <nc r="O268"/>
  </rcc>
  <rcc rId="57710" sId="12">
    <oc r="P268">
      <v>2270</v>
    </oc>
    <nc r="P268"/>
  </rcc>
  <rcc rId="57711" sId="12">
    <oc r="B305" t="inlineStr">
      <is>
        <t>Дербентские ГЭС</t>
      </is>
    </oc>
    <nc r="B305"/>
  </rcc>
  <rcc rId="57712" sId="12">
    <oc r="C305">
      <v>2277</v>
    </oc>
    <nc r="C305"/>
  </rcc>
  <rcc rId="57713" sId="12" numFmtId="19">
    <oc r="D305">
      <v>42723</v>
    </oc>
    <nc r="D305"/>
  </rcc>
  <rcc rId="57714" sId="12">
    <oc r="E305" t="inlineStr">
      <is>
        <t>АО "Медторгсервис" филиал г.Дербент в лице директора Филиала Атаева М.А.</t>
      </is>
    </oc>
    <nc r="E305"/>
  </rcc>
  <rcc rId="57715" sId="12">
    <oc r="F305" t="inlineStr">
      <is>
        <t>центр амбулаторного диализа</t>
      </is>
    </oc>
    <nc r="F305"/>
  </rcc>
  <rcc rId="57716" sId="12">
    <oc r="G305" t="inlineStr">
      <is>
        <t>РД, г.Дербент, ул. Шеболдаева, д. 49</t>
      </is>
    </oc>
    <nc r="G305"/>
  </rcc>
  <rcc rId="57717" sId="12">
    <oc r="H305">
      <v>70</v>
    </oc>
    <nc r="H305"/>
  </rcc>
  <rcc rId="57718" sId="12">
    <oc r="I305">
      <v>70</v>
    </oc>
    <nc r="I305"/>
  </rcc>
  <rcc rId="57719" sId="12">
    <oc r="J305">
      <v>0</v>
    </oc>
    <nc r="J305"/>
  </rcc>
  <rcc rId="57720" sId="12">
    <oc r="K305">
      <v>0.4</v>
    </oc>
    <nc r="K305"/>
  </rcc>
  <rcc rId="57721" sId="12">
    <oc r="M305" t="inlineStr">
      <is>
        <t>ф№7</t>
      </is>
    </oc>
    <nc r="M305"/>
  </rcc>
  <rcc rId="57722" sId="12">
    <oc r="N305" t="inlineStr">
      <is>
        <t>Дербент-Южная 330/110/6 кВ</t>
      </is>
    </oc>
    <nc r="N305"/>
  </rcc>
  <rcc rId="57723" sId="12" numFmtId="19">
    <oc r="O305">
      <v>42725</v>
    </oc>
    <nc r="O305"/>
  </rcc>
  <rcc rId="57724" sId="12">
    <oc r="P305">
      <v>2307</v>
    </oc>
    <nc r="P305"/>
  </rcc>
  <rcc rId="57725" sId="12">
    <oc r="B359" t="inlineStr">
      <is>
        <t>Дербентские ГЭС</t>
      </is>
    </oc>
    <nc r="B359"/>
  </rcc>
  <rcc rId="57726" sId="12">
    <oc r="C359">
      <v>2329</v>
    </oc>
    <nc r="C359"/>
  </rcc>
  <rcc rId="57727" sId="12" numFmtId="19">
    <oc r="D359">
      <v>42732</v>
    </oc>
    <nc r="D359"/>
  </rcc>
  <rcc rId="57728" sId="12">
    <oc r="E359" t="inlineStr">
      <is>
        <t>Сурхаев Ахмед Джалалутдинович</t>
      </is>
    </oc>
    <nc r="E359"/>
  </rcc>
  <rcc rId="57729" sId="12">
    <oc r="F359" t="inlineStr">
      <is>
        <t>кафе</t>
      </is>
    </oc>
    <nc r="F359"/>
  </rcc>
  <rcc rId="57730" sId="12">
    <oc r="G359" t="inlineStr">
      <is>
        <t>РД, г.Дербент, ул. Буйнакского, 47</t>
      </is>
    </oc>
    <nc r="G359"/>
  </rcc>
  <rcc rId="57731" sId="12">
    <oc r="H359">
      <v>50</v>
    </oc>
    <nc r="H359"/>
  </rcc>
  <rcc rId="57732" sId="12">
    <oc r="I359">
      <v>50</v>
    </oc>
    <nc r="I359"/>
  </rcc>
  <rcc rId="57733" sId="12">
    <oc r="J359">
      <v>0</v>
    </oc>
    <nc r="J359"/>
  </rcc>
  <rcc rId="57734" sId="12">
    <oc r="K359">
      <v>0.4</v>
    </oc>
    <nc r="K359"/>
  </rcc>
  <rcc rId="57735" sId="12">
    <oc r="M359" t="inlineStr">
      <is>
        <t>ф №11</t>
      </is>
    </oc>
    <nc r="M359"/>
  </rcc>
  <rcc rId="57736" sId="12">
    <oc r="N359" t="inlineStr">
      <is>
        <t>Дербент-Южная 330/110/6 кВ</t>
      </is>
    </oc>
    <nc r="N359"/>
  </rcc>
  <rcc rId="57737" sId="12" numFmtId="19">
    <oc r="O359">
      <v>42732</v>
    </oc>
    <nc r="O359"/>
  </rcc>
  <rcc rId="57738" sId="12">
    <oc r="P359">
      <v>2361</v>
    </oc>
    <nc r="P359"/>
  </rcc>
  <rcc rId="57739" sId="12">
    <oc r="B26" t="inlineStr">
      <is>
        <t>Центральные РЭС</t>
      </is>
    </oc>
    <nc r="B26"/>
  </rcc>
  <rcc rId="57740" sId="12">
    <oc r="C26">
      <v>1983</v>
    </oc>
    <nc r="C26"/>
  </rcc>
  <rcc rId="57741" sId="12" numFmtId="19">
    <oc r="D26">
      <v>42677</v>
    </oc>
    <nc r="D26"/>
  </rcc>
  <rcc rId="57742" sId="12">
    <oc r="E26" t="inlineStr">
      <is>
        <t>ООО НПО "Югстройсервис" в лицегенерального директора Лабазанова Л.С.</t>
      </is>
    </oc>
    <nc r="E26"/>
  </rcc>
  <rcc rId="57743" sId="12">
    <oc r="F26" t="inlineStr">
      <is>
        <t>БКТП для электроснабжения многоквартирного жилого дома</t>
      </is>
    </oc>
    <nc r="F26"/>
  </rcc>
  <rcc rId="57744" sId="12">
    <oc r="G26" t="inlineStr">
      <is>
        <t>РД, г.Каспийск,МКР 8, жил. комплекс Теплый</t>
      </is>
    </oc>
    <nc r="G26"/>
  </rcc>
  <rcc rId="57745" sId="12">
    <oc r="H26">
      <v>600</v>
    </oc>
    <nc r="H26"/>
  </rcc>
  <rcc rId="57746" sId="12">
    <oc r="I26">
      <v>600</v>
    </oc>
    <nc r="I26"/>
  </rcc>
  <rcc rId="57747" sId="12">
    <oc r="J26">
      <v>0</v>
    </oc>
    <nc r="J26"/>
  </rcc>
  <rcc rId="57748" sId="12">
    <oc r="K26">
      <v>6</v>
    </oc>
    <nc r="K26"/>
  </rcc>
  <rcc rId="57749" sId="12">
    <oc r="M26" t="inlineStr">
      <is>
        <t>ф №6</t>
      </is>
    </oc>
    <nc r="M26"/>
  </rcc>
  <rcc rId="57750" sId="12">
    <oc r="N26" t="inlineStr">
      <is>
        <t xml:space="preserve">ЗФС </t>
      </is>
    </oc>
    <nc r="N26"/>
  </rcc>
  <rcc rId="57751" sId="12" numFmtId="19">
    <oc r="O26">
      <v>42677</v>
    </oc>
    <nc r="O26"/>
  </rcc>
  <rcc rId="57752" sId="12">
    <oc r="P26">
      <v>2026</v>
    </oc>
    <nc r="P26"/>
  </rcc>
  <rcc rId="57753" sId="12">
    <oc r="B300" t="inlineStr">
      <is>
        <t>Избербашские ГЭС</t>
      </is>
    </oc>
    <nc r="B300"/>
  </rcc>
  <rcc rId="57754" sId="12">
    <oc r="C300">
      <v>2284</v>
    </oc>
    <nc r="C300"/>
  </rcc>
  <rcc rId="57755" sId="12" numFmtId="19">
    <oc r="D300">
      <v>42725</v>
    </oc>
    <nc r="D300"/>
  </rcc>
  <rcc rId="57756" sId="12">
    <oc r="E300" t="inlineStr">
      <is>
        <t>Администрация ГО "г.Избербаш" РД, в лице главы Сулейманова Абдулмеджида Валибагандовича</t>
      </is>
    </oc>
    <nc r="E300"/>
  </rcc>
  <rcc rId="57757" sId="12">
    <oc r="F300" t="inlineStr">
      <is>
        <t>городские очистные сооружения</t>
      </is>
    </oc>
    <nc r="F300"/>
  </rcc>
  <rcc rId="57758" sId="12">
    <oc r="G300" t="inlineStr">
      <is>
        <t>РД. г.Избербаш, ул.Центральная</t>
      </is>
    </oc>
    <nc r="G300"/>
  </rcc>
  <rcc rId="57759" sId="12">
    <oc r="H300">
      <v>640</v>
    </oc>
    <nc r="H300"/>
  </rcc>
  <rcc rId="57760" sId="12">
    <oc r="I300">
      <v>640</v>
    </oc>
    <nc r="I300"/>
  </rcc>
  <rcc rId="57761" sId="12">
    <oc r="J300">
      <v>0</v>
    </oc>
    <nc r="J300"/>
  </rcc>
  <rcc rId="57762" sId="12">
    <oc r="K300">
      <v>10</v>
    </oc>
    <nc r="K300"/>
  </rcc>
  <rcc rId="57763" sId="12">
    <oc r="M300" t="inlineStr">
      <is>
        <t>с.ш.1 и с.ш.2</t>
      </is>
    </oc>
    <nc r="M300"/>
  </rcc>
  <rcc rId="57764" sId="12">
    <oc r="N300" t="inlineStr">
      <is>
        <t xml:space="preserve">Изберг-Южная       </t>
      </is>
    </oc>
    <nc r="N300"/>
  </rcc>
  <rcc rId="57765" sId="12" numFmtId="19">
    <oc r="O300">
      <v>42725</v>
    </oc>
    <nc r="O300"/>
  </rcc>
  <rcc rId="57766" sId="12">
    <oc r="P300">
      <v>2302</v>
    </oc>
    <nc r="P300"/>
  </rcc>
  <rcc rId="57767" sId="12">
    <oc r="B175" t="inlineStr">
      <is>
        <t>Касумкентские РЭС</t>
      </is>
    </oc>
    <nc r="B175"/>
  </rcc>
  <rcc rId="57768" sId="12">
    <oc r="C175">
      <v>2136</v>
    </oc>
    <nc r="C175"/>
  </rcc>
  <rcc rId="57769" sId="12" numFmtId="19">
    <oc r="D175">
      <v>42705</v>
    </oc>
    <nc r="D175"/>
  </rcc>
  <rcc rId="57770" sId="12">
    <oc r="E175" t="inlineStr">
      <is>
        <t>ООО "Паласа", в лице ген. директора Ярахмедова Тажира Мирзоевича</t>
      </is>
    </oc>
    <nc r="E175"/>
  </rcc>
  <rcc rId="57771" sId="12">
    <oc r="F175" t="inlineStr">
      <is>
        <t>жилой МКР</t>
      </is>
    </oc>
    <nc r="F175"/>
  </rcc>
  <rcc rId="57772" sId="12">
    <oc r="G175" t="inlineStr">
      <is>
        <t>РД, С-Стальский район, с. Юхари-Стал</t>
      </is>
    </oc>
    <nc r="G175"/>
  </rcc>
  <rcc rId="57773" sId="12">
    <oc r="H175">
      <v>100</v>
    </oc>
    <nc r="H175"/>
  </rcc>
  <rcc rId="57774" sId="12">
    <oc r="I175">
      <v>100</v>
    </oc>
    <nc r="I175"/>
  </rcc>
  <rcc rId="57775" sId="12">
    <oc r="J175">
      <v>0</v>
    </oc>
    <nc r="J175"/>
  </rcc>
  <rcc rId="57776" sId="12">
    <oc r="K175">
      <v>10</v>
    </oc>
    <nc r="K175"/>
  </rcc>
  <rcc rId="57777" sId="12">
    <oc r="B270" t="inlineStr">
      <is>
        <t>Касумкентские РЭС</t>
      </is>
    </oc>
    <nc r="B270"/>
  </rcc>
  <rcc rId="57778" sId="12">
    <oc r="C270">
      <v>2251</v>
    </oc>
    <nc r="C270"/>
  </rcc>
  <rcc rId="57779" sId="12" numFmtId="19">
    <oc r="D270">
      <v>42718</v>
    </oc>
    <nc r="D270"/>
  </rcc>
  <rcc rId="57780" sId="12">
    <oc r="E270" t="inlineStr">
      <is>
        <t>Администрация с/п "Сельсовет"Касумкентский" С.Стальского МР РД, в лице главы с/п Бабаева Далгата Султангамидовича</t>
      </is>
    </oc>
    <nc r="E270"/>
  </rcc>
  <rcc rId="57781" sId="12">
    <oc r="F270" t="inlineStr">
      <is>
        <t>население</t>
      </is>
    </oc>
    <nc r="F270"/>
  </rcc>
  <rcc rId="57782" sId="12">
    <oc r="G270" t="inlineStr">
      <is>
        <t>РД, С-Стальский район, с. Касумкент, ул. Джарулаева</t>
      </is>
    </oc>
    <nc r="G270"/>
  </rcc>
  <rcc rId="57783" sId="12">
    <oc r="H270">
      <v>100</v>
    </oc>
    <nc r="H270"/>
  </rcc>
  <rcc rId="57784" sId="12">
    <oc r="I270">
      <v>100</v>
    </oc>
    <nc r="I270"/>
  </rcc>
  <rcc rId="57785" sId="12">
    <oc r="J270">
      <v>0</v>
    </oc>
    <nc r="J270"/>
  </rcc>
  <rcc rId="57786" sId="12">
    <oc r="K270">
      <v>10</v>
    </oc>
    <nc r="K270"/>
  </rcc>
  <rcc rId="57787" sId="12">
    <oc r="M175" t="inlineStr">
      <is>
        <t>ф №4</t>
      </is>
    </oc>
    <nc r="M175"/>
  </rcc>
  <rcc rId="57788" sId="12">
    <oc r="N175" t="inlineStr">
      <is>
        <t>Касумкент 110/35/10 кВ</t>
      </is>
    </oc>
    <nc r="N175"/>
  </rcc>
  <rcc rId="57789" sId="12" numFmtId="19">
    <oc r="O175">
      <v>42705</v>
    </oc>
    <nc r="O175"/>
  </rcc>
  <rcc rId="57790" sId="12">
    <oc r="P175">
      <v>2177</v>
    </oc>
    <nc r="P175"/>
  </rcc>
  <rcc rId="57791" sId="12">
    <oc r="M270" t="inlineStr">
      <is>
        <t>ф №8</t>
      </is>
    </oc>
    <nc r="M270"/>
  </rcc>
  <rcc rId="57792" sId="12">
    <oc r="N270" t="inlineStr">
      <is>
        <t>Касумкент 110/35/10 кВ</t>
      </is>
    </oc>
    <nc r="N270"/>
  </rcc>
  <rcc rId="57793" sId="12" numFmtId="19">
    <oc r="O270">
      <v>42718</v>
    </oc>
    <nc r="O270"/>
  </rcc>
  <rcc rId="57794" sId="12">
    <oc r="P270">
      <v>2272</v>
    </oc>
    <nc r="P270"/>
  </rcc>
  <rcc rId="57795" sId="12">
    <oc r="B234" t="inlineStr">
      <is>
        <t>МГЭС</t>
      </is>
    </oc>
    <nc r="B234"/>
  </rcc>
  <rcc rId="57796" sId="12">
    <oc r="C234">
      <v>2203</v>
    </oc>
    <nc r="C234"/>
  </rcc>
  <rcc rId="57797" sId="12" numFmtId="19">
    <oc r="D234">
      <v>42712</v>
    </oc>
    <nc r="D234"/>
  </rcc>
  <rcc rId="57798" sId="12">
    <oc r="E234" t="inlineStr">
      <is>
        <t>Магомедов Магомед Расулович</t>
      </is>
    </oc>
    <nc r="E234"/>
  </rcc>
  <rcc rId="57799" sId="12">
    <oc r="F234" t="inlineStr">
      <is>
        <t>спортивно-оздоровительный центр</t>
      </is>
    </oc>
    <nc r="F234"/>
  </rcc>
  <rcc rId="57800" sId="12">
    <oc r="G234" t="inlineStr">
      <is>
        <t>РД. Каякентский район, с. Новокаякент</t>
      </is>
    </oc>
    <nc r="G234"/>
  </rcc>
  <rcc rId="57801" sId="12">
    <oc r="H234">
      <v>110</v>
    </oc>
    <nc r="H234"/>
  </rcc>
  <rcc rId="57802" sId="12">
    <oc r="I234">
      <v>110</v>
    </oc>
    <nc r="I234"/>
  </rcc>
  <rcc rId="57803" sId="12">
    <oc r="J234">
      <v>0</v>
    </oc>
    <nc r="J234"/>
  </rcc>
  <rcc rId="57804" sId="12">
    <oc r="K234">
      <v>10</v>
    </oc>
    <nc r="K234"/>
  </rcc>
  <rcc rId="57805" sId="12">
    <oc r="M234" t="inlineStr">
      <is>
        <t>ф №1</t>
      </is>
    </oc>
    <nc r="M234"/>
  </rcc>
  <rcc rId="57806" sId="12">
    <oc r="N234" t="inlineStr">
      <is>
        <t xml:space="preserve">Каякент </t>
      </is>
    </oc>
    <nc r="N234"/>
  </rcc>
  <rcc rId="57807" sId="12" numFmtId="19">
    <oc r="O234">
      <v>42713</v>
    </oc>
    <nc r="O234"/>
  </rcc>
  <rcc rId="57808" sId="12">
    <oc r="P234">
      <v>2236</v>
    </oc>
    <nc r="P234"/>
  </rcc>
  <rcc rId="57809" sId="12">
    <oc r="B377" t="inlineStr">
      <is>
        <t>Кизлярские ГЭС</t>
      </is>
    </oc>
    <nc r="B377"/>
  </rcc>
  <rcc rId="57810" sId="12">
    <oc r="C377">
      <v>2338</v>
    </oc>
    <nc r="C377"/>
  </rcc>
  <rcc rId="57811" sId="12" numFmtId="19">
    <oc r="D377">
      <v>42734</v>
    </oc>
    <nc r="D377"/>
  </rcc>
  <rcc rId="57812" sId="12">
    <oc r="E377" t="inlineStr">
      <is>
        <t>ГБУ РД "Дирекция МЖСП", в лице директора Гаджиева Махача Сиражудиновича</t>
      </is>
    </oc>
    <nc r="E377"/>
  </rcc>
  <rcc rId="57813" sId="12">
    <oc r="F377" t="inlineStr">
      <is>
        <t>5-ти этажный 70 кв-й жилой дом</t>
      </is>
    </oc>
    <nc r="F377"/>
  </rcc>
  <rcc rId="57814" sId="12">
    <oc r="G377" t="inlineStr">
      <is>
        <t>РД, г.Кизляр, МКР "Черемушки"</t>
      </is>
    </oc>
    <nc r="G377"/>
  </rcc>
  <rcc rId="57815" sId="12">
    <oc r="H377">
      <v>250</v>
    </oc>
    <nc r="H377"/>
  </rcc>
  <rcc rId="57816" sId="12">
    <oc r="I377">
      <v>250</v>
    </oc>
    <nc r="I377"/>
  </rcc>
  <rcc rId="57817" sId="12">
    <oc r="J377">
      <v>0</v>
    </oc>
    <nc r="J377"/>
  </rcc>
  <rcc rId="57818" sId="12">
    <oc r="K377">
      <v>10</v>
    </oc>
    <nc r="K377"/>
  </rcc>
  <rcc rId="57819" sId="12">
    <oc r="M377" t="inlineStr">
      <is>
        <t>ф №11</t>
      </is>
    </oc>
    <nc r="M377"/>
  </rcc>
  <rcc rId="57820" sId="12">
    <oc r="N377" t="inlineStr">
      <is>
        <t>Кизляр-2 110/35/10 кВ</t>
      </is>
    </oc>
    <nc r="N377"/>
  </rcc>
  <rcc rId="57821" sId="12" numFmtId="19">
    <oc r="O377">
      <v>42734</v>
    </oc>
    <nc r="O377"/>
  </rcc>
  <rcc rId="57822" sId="12">
    <oc r="P377">
      <v>2379</v>
    </oc>
    <nc r="P377"/>
  </rcc>
  <rcc rId="57823" sId="12">
    <oc r="B108" t="inlineStr">
      <is>
        <t>МГЭС</t>
      </is>
    </oc>
    <nc r="B108"/>
  </rcc>
  <rcc rId="57824" sId="12">
    <oc r="C108">
      <v>2071</v>
    </oc>
    <nc r="C108"/>
  </rcc>
  <rcc rId="57825" sId="12" numFmtId="19">
    <oc r="D108">
      <v>42695</v>
    </oc>
    <nc r="D108"/>
  </rcc>
  <rcc rId="57826" sId="12">
    <oc r="E108" t="inlineStr">
      <is>
        <t>Гаджиев Аштар Джабраилович</t>
      </is>
    </oc>
    <nc r="E108"/>
  </rcc>
  <rcc rId="57827" sId="12">
    <oc r="F108" t="inlineStr">
      <is>
        <t>многоквартирный жилой дом</t>
      </is>
    </oc>
    <nc r="F108"/>
  </rcc>
  <rcc rId="57828" sId="12">
    <oc r="G108" t="inlineStr">
      <is>
        <t>РД, г.Махачкала, в районе завода "Радиотоваров", участок №35 "а"</t>
      </is>
    </oc>
    <nc r="G108"/>
  </rcc>
  <rcc rId="57829" sId="12">
    <oc r="H108">
      <v>145</v>
    </oc>
    <nc r="H108"/>
  </rcc>
  <rcc rId="57830" sId="12">
    <oc r="I108">
      <v>145</v>
    </oc>
    <nc r="I108"/>
  </rcc>
  <rcc rId="57831" sId="12">
    <oc r="J108">
      <v>0</v>
    </oc>
    <nc r="J108"/>
  </rcc>
  <rcc rId="57832" sId="12">
    <oc r="K108">
      <v>10</v>
    </oc>
    <nc r="K108"/>
  </rcc>
  <rcc rId="57833" sId="12">
    <oc r="M108" t="inlineStr">
      <is>
        <t>ф № 14</t>
      </is>
    </oc>
    <nc r="M108"/>
  </rcc>
  <rcc rId="57834" sId="12">
    <oc r="N108" t="inlineStr">
      <is>
        <t>Компас      110/10 кВ</t>
      </is>
    </oc>
    <nc r="N108"/>
  </rcc>
  <rcc rId="57835" sId="12" numFmtId="19">
    <oc r="O108">
      <v>42695</v>
    </oc>
    <nc r="O108"/>
  </rcc>
  <rcc rId="57836" sId="12">
    <oc r="P108">
      <v>2110</v>
    </oc>
    <nc r="P108"/>
  </rcc>
  <rcc rId="57837" sId="12">
    <oc r="B379" t="inlineStr">
      <is>
        <t>МГЭС</t>
      </is>
    </oc>
    <nc r="B379"/>
  </rcc>
  <rcc rId="57838" sId="12">
    <oc r="C379">
      <v>2340</v>
    </oc>
    <nc r="C379"/>
  </rcc>
  <rcc rId="57839" sId="12" numFmtId="19">
    <oc r="D379">
      <v>42734</v>
    </oc>
    <nc r="D379"/>
  </rcc>
  <rcc rId="57840" sId="12">
    <oc r="E379" t="inlineStr">
      <is>
        <t>Иразиханова Сакинат Османовна</t>
      </is>
    </oc>
    <nc r="E379"/>
  </rcc>
  <rcc rId="57841" sId="12">
    <oc r="F379" t="inlineStr">
      <is>
        <t>жилой МКР</t>
      </is>
    </oc>
    <nc r="F379"/>
  </rcc>
  <rcc rId="57842" sId="12">
    <oc r="G379" t="inlineStr">
      <is>
        <t>РД, г.Махачкала, п. Ленинкент, вдоль ФАД Ростов-Махачкала</t>
      </is>
    </oc>
    <nc r="G379"/>
  </rcc>
  <rcc rId="57843" sId="12">
    <oc r="H379">
      <v>200</v>
    </oc>
    <nc r="H379"/>
  </rcc>
  <rcc rId="57844" sId="12">
    <oc r="I379">
      <v>200</v>
    </oc>
    <nc r="I379"/>
  </rcc>
  <rcc rId="57845" sId="12">
    <oc r="J379">
      <v>0</v>
    </oc>
    <nc r="J379"/>
  </rcc>
  <rcc rId="57846" sId="12">
    <oc r="K379">
      <v>10</v>
    </oc>
    <nc r="K379"/>
  </rcc>
  <rcc rId="57847" sId="12">
    <oc r="M379" t="inlineStr">
      <is>
        <t>ф №2</t>
      </is>
    </oc>
    <nc r="M379"/>
  </rcc>
  <rcc rId="57848" sId="12">
    <oc r="N379" t="inlineStr">
      <is>
        <t>Ленинкент</t>
      </is>
    </oc>
    <nc r="N379"/>
  </rcc>
  <rcc rId="57849" sId="12" numFmtId="19">
    <oc r="O379">
      <v>42734</v>
    </oc>
    <nc r="O379"/>
  </rcc>
  <rcc rId="57850" sId="12">
    <oc r="P379">
      <v>2381</v>
    </oc>
    <nc r="P379"/>
  </rcc>
  <rcc rId="57851" sId="12">
    <oc r="B33" t="inlineStr">
      <is>
        <t>Центральные РЭС</t>
      </is>
    </oc>
    <nc r="B33"/>
  </rcc>
  <rcc rId="57852" sId="12">
    <oc r="C33">
      <v>1990</v>
    </oc>
    <nc r="C33"/>
  </rcc>
  <rcc rId="57853" sId="12" numFmtId="19">
    <oc r="D33">
      <v>42677</v>
    </oc>
    <nc r="D33"/>
  </rcc>
  <rcc rId="57854" sId="12">
    <oc r="E33" t="inlineStr">
      <is>
        <t>Курбанова Барият Бухбансарова</t>
      </is>
    </oc>
    <nc r="E33"/>
  </rcc>
  <rcc rId="57855" sId="12">
    <oc r="F33" t="inlineStr">
      <is>
        <t xml:space="preserve">ГКТП для электроснабжения жилых домов </t>
      </is>
    </oc>
    <nc r="F33"/>
  </rcc>
  <rcc rId="57856" sId="12">
    <oc r="G33" t="inlineStr">
      <is>
        <t>РД, г.Махачкала, в районе ДОСААФ</t>
      </is>
    </oc>
    <nc r="G33"/>
  </rcc>
  <rcc rId="57857" sId="12">
    <oc r="H33">
      <v>80</v>
    </oc>
    <nc r="H33"/>
  </rcc>
  <rcc rId="57858" sId="12">
    <oc r="I33">
      <v>80</v>
    </oc>
    <nc r="I33"/>
  </rcc>
  <rcc rId="57859" sId="12">
    <oc r="J33">
      <v>0</v>
    </oc>
    <nc r="J33"/>
  </rcc>
  <rcc rId="57860" sId="12">
    <oc r="K33">
      <v>10</v>
    </oc>
    <nc r="K33"/>
  </rcc>
  <rcc rId="57861" sId="12">
    <oc r="M33" t="inlineStr">
      <is>
        <t>ф№23</t>
      </is>
    </oc>
    <nc r="M33"/>
  </rcc>
  <rcc rId="57862" sId="12">
    <oc r="N33" t="inlineStr">
      <is>
        <t>Махачкала 110/35/10 кВ</t>
      </is>
    </oc>
    <nc r="N33"/>
  </rcc>
  <rcc rId="57863" sId="12" numFmtId="19">
    <oc r="O33">
      <v>42677</v>
    </oc>
    <nc r="O33"/>
  </rcc>
  <rcc rId="57864" sId="12">
    <oc r="P33">
      <v>2033</v>
    </oc>
    <nc r="P33"/>
  </rcc>
  <rcc rId="57865" sId="12">
    <oc r="B160" t="inlineStr">
      <is>
        <t>МГЭС</t>
      </is>
    </oc>
    <nc r="B160"/>
  </rcc>
  <rcc rId="57866" sId="12">
    <oc r="C160">
      <v>2124</v>
    </oc>
    <nc r="C160"/>
  </rcc>
  <rcc rId="57867" sId="12" numFmtId="19">
    <oc r="D160">
      <v>42703</v>
    </oc>
    <nc r="D160"/>
  </rcc>
  <rcc rId="57868" sId="12">
    <oc r="E160" t="inlineStr">
      <is>
        <t>Зурхаев Мурад Абдуллаевич</t>
      </is>
    </oc>
    <nc r="E160"/>
  </rcc>
  <rcc rId="57869" sId="12">
    <oc r="F160" t="inlineStr">
      <is>
        <t>многоквартирный жилой дом</t>
      </is>
    </oc>
    <nc r="F160"/>
  </rcc>
  <rcc rId="57870" sId="12">
    <oc r="G160" t="inlineStr">
      <is>
        <t>РД, г.Махачкала, ул.Чайковского, 4 "б"</t>
      </is>
    </oc>
    <nc r="G160"/>
  </rcc>
  <rcc rId="57871" sId="12">
    <oc r="H160">
      <v>126</v>
    </oc>
    <nc r="H160"/>
  </rcc>
  <rcc rId="57872" sId="12">
    <oc r="I160">
      <v>126</v>
    </oc>
    <nc r="I160"/>
  </rcc>
  <rcc rId="57873" sId="12">
    <oc r="J160">
      <v>0</v>
    </oc>
    <nc r="J160"/>
  </rcc>
  <rcc rId="57874" sId="12">
    <oc r="K160">
      <v>0.4</v>
    </oc>
    <nc r="K160"/>
  </rcc>
  <rcc rId="57875" sId="12">
    <oc r="B339" t="inlineStr">
      <is>
        <t>МГЭС</t>
      </is>
    </oc>
    <nc r="B339"/>
  </rcc>
  <rcc rId="57876" sId="12">
    <oc r="C339">
      <v>2309</v>
    </oc>
    <nc r="C339"/>
  </rcc>
  <rcc rId="57877" sId="12" numFmtId="19">
    <oc r="D339">
      <v>42725</v>
    </oc>
    <nc r="D339"/>
  </rcc>
  <rcc rId="57878" sId="12">
    <oc r="E339" t="inlineStr">
      <is>
        <t>Антиков Марат Джамалудинович</t>
      </is>
    </oc>
    <nc r="E339"/>
  </rcc>
  <rcc rId="57879" sId="12">
    <oc r="F339" t="inlineStr">
      <is>
        <t>многоквартирного жилого дома</t>
      </is>
    </oc>
    <nc r="F339"/>
  </rcc>
  <rcc rId="57880" sId="12">
    <oc r="G339" t="inlineStr">
      <is>
        <t>РД, г.Махачкала, ул. Даниялова, 95</t>
      </is>
    </oc>
    <nc r="G339"/>
  </rcc>
  <rcc rId="57881" sId="12">
    <oc r="H339">
      <v>650</v>
    </oc>
    <nc r="H339"/>
  </rcc>
  <rcc rId="57882" sId="12">
    <oc r="I339">
      <v>650</v>
    </oc>
    <nc r="I339"/>
  </rcc>
  <rcc rId="57883" sId="12">
    <oc r="J339">
      <v>0</v>
    </oc>
    <nc r="J339"/>
  </rcc>
  <rcc rId="57884" sId="12">
    <oc r="K339">
      <v>10</v>
    </oc>
    <nc r="K339"/>
  </rcc>
  <rcc rId="57885" sId="12">
    <oc r="M160" t="inlineStr">
      <is>
        <t>ф №1</t>
      </is>
    </oc>
    <nc r="M160"/>
  </rcc>
  <rcc rId="57886" sId="12">
    <oc r="N160" t="inlineStr">
      <is>
        <t>Махачкала-110    110/35/10 кВ</t>
      </is>
    </oc>
    <nc r="N160"/>
  </rcc>
  <rcc rId="57887" sId="12" numFmtId="19">
    <oc r="O160">
      <v>42703</v>
    </oc>
    <nc r="O160"/>
  </rcc>
  <rcc rId="57888" sId="12">
    <oc r="P160">
      <v>2162</v>
    </oc>
    <nc r="P160"/>
  </rcc>
  <rcc rId="57889" sId="12">
    <oc r="M339" t="inlineStr">
      <is>
        <t>ф №Горьковский ; Ф №Пушкинский</t>
      </is>
    </oc>
    <nc r="M339"/>
  </rcc>
  <rcc rId="57890" sId="12">
    <oc r="N339" t="inlineStr">
      <is>
        <t>Махачкалинская ТЭЦ</t>
      </is>
    </oc>
    <nc r="N339"/>
  </rcc>
  <rcc rId="57891" sId="12" numFmtId="19">
    <oc r="O339">
      <v>42727</v>
    </oc>
    <nc r="O339"/>
  </rcc>
  <rcc rId="57892" sId="12">
    <oc r="P339">
      <v>2341</v>
    </oc>
    <nc r="P339"/>
  </rcc>
  <rcc rId="57893" sId="12">
    <oc r="B143" t="inlineStr">
      <is>
        <t>Центральные РЭС</t>
      </is>
    </oc>
    <nc r="B143"/>
  </rcc>
  <rcc rId="57894" sId="12">
    <oc r="C143">
      <v>2102</v>
    </oc>
    <nc r="C143"/>
  </rcc>
  <rcc rId="57895" sId="12" numFmtId="19">
    <oc r="D143">
      <v>42698</v>
    </oc>
    <nc r="D143"/>
  </rcc>
  <rcc rId="57896" sId="12">
    <oc r="E143" t="inlineStr">
      <is>
        <t>Мерденов Вагиф Ахмедович</t>
      </is>
    </oc>
    <nc r="E143"/>
  </rcc>
  <rcc rId="57897" sId="12">
    <oc r="F143" t="inlineStr">
      <is>
        <t>население</t>
      </is>
    </oc>
    <nc r="F143"/>
  </rcc>
  <rcc rId="57898" sId="12">
    <oc r="G143" t="inlineStr">
      <is>
        <t>РД, Карабудахкентский район, с/о "Агачаульский"</t>
      </is>
    </oc>
    <nc r="G143"/>
  </rcc>
  <rcc rId="57899" sId="12">
    <oc r="H143">
      <v>148</v>
    </oc>
    <nc r="H143"/>
  </rcc>
  <rcc rId="57900" sId="12">
    <oc r="I143">
      <v>148</v>
    </oc>
    <nc r="I143"/>
  </rcc>
  <rcc rId="57901" sId="12">
    <oc r="J143">
      <v>0</v>
    </oc>
    <nc r="J143"/>
  </rcc>
  <rcc rId="57902" sId="12">
    <oc r="K143">
      <v>6</v>
    </oc>
    <nc r="K143"/>
  </rcc>
  <rcc rId="57903" sId="12">
    <oc r="M143" t="inlineStr">
      <is>
        <t>ф №7</t>
      </is>
    </oc>
    <nc r="M143"/>
  </rcc>
  <rcc rId="57904" sId="12">
    <oc r="N143" t="inlineStr">
      <is>
        <t>Насосная 1 110/6 кВ</t>
      </is>
    </oc>
    <nc r="N143"/>
  </rcc>
  <rcc rId="57905" sId="12" numFmtId="19">
    <oc r="O143">
      <v>42698</v>
    </oc>
    <nc r="O143"/>
  </rcc>
  <rcc rId="57906" sId="12">
    <oc r="P143">
      <v>2145</v>
    </oc>
    <nc r="P143"/>
  </rcc>
  <rcc rId="57907" sId="12">
    <oc r="B135" t="inlineStr">
      <is>
        <t>МГЭС</t>
      </is>
    </oc>
    <nc r="B135"/>
  </rcc>
  <rcc rId="57908" sId="12">
    <oc r="C135">
      <v>2100</v>
    </oc>
    <nc r="C135"/>
  </rcc>
  <rcc rId="57909" sId="12" numFmtId="19">
    <oc r="D135">
      <v>42697</v>
    </oc>
    <nc r="D135"/>
  </rcc>
  <rcc rId="57910" sId="12">
    <oc r="E135" t="inlineStr">
      <is>
        <t>Гичибекова Аида Абдулкадыровна</t>
      </is>
    </oc>
    <nc r="E135"/>
  </rcc>
  <rcc rId="57911" sId="12">
    <oc r="F135" t="inlineStr">
      <is>
        <t>коммерческое помещение (4х этажное здание)</t>
      </is>
    </oc>
    <nc r="F135"/>
  </rcc>
  <rcc rId="57912" sId="12">
    <oc r="G135" t="inlineStr">
      <is>
        <t>РД, г.Махачкала, ул.Ю.Акаева, 43</t>
      </is>
    </oc>
    <nc r="G135"/>
  </rcc>
  <rcc rId="57913" sId="12">
    <oc r="H135">
      <v>50</v>
    </oc>
    <nc r="H135"/>
  </rcc>
  <rcc rId="57914" sId="12">
    <oc r="I135">
      <v>50</v>
    </oc>
    <nc r="I135"/>
  </rcc>
  <rcc rId="57915" sId="12">
    <oc r="J135">
      <v>0</v>
    </oc>
    <nc r="J135"/>
  </rcc>
  <rcc rId="57916" sId="12">
    <oc r="K135">
      <v>0.4</v>
    </oc>
    <nc r="K135"/>
  </rcc>
  <rcc rId="57917" sId="12">
    <oc r="M135" t="inlineStr">
      <is>
        <t>ф № 47</t>
      </is>
    </oc>
    <nc r="M135"/>
  </rcc>
  <rcc rId="57918" sId="12">
    <oc r="N135" t="inlineStr">
      <is>
        <t xml:space="preserve">Новая        110/35/6 кВ </t>
      </is>
    </oc>
    <nc r="N135"/>
  </rcc>
  <rcc rId="57919" sId="12" numFmtId="19">
    <oc r="O135">
      <v>42697</v>
    </oc>
    <nc r="O135"/>
  </rcc>
  <rcc rId="57920" sId="12">
    <oc r="P135">
      <v>2137</v>
    </oc>
    <nc r="P135"/>
  </rcc>
  <rcc rId="57921" sId="12">
    <oc r="B34" t="inlineStr">
      <is>
        <t>МГЭС</t>
      </is>
    </oc>
    <nc r="B34"/>
  </rcc>
  <rcc rId="57922" sId="12">
    <oc r="C34">
      <v>1991</v>
    </oc>
    <nc r="C34"/>
  </rcc>
  <rcc rId="57923" sId="12" numFmtId="19">
    <oc r="D34">
      <v>42677</v>
    </oc>
    <nc r="D34"/>
  </rcc>
  <rcc rId="57924" sId="12">
    <oc r="E34" t="inlineStr">
      <is>
        <t>Шафиков Эхнеф Адгамович</t>
      </is>
    </oc>
    <nc r="E34"/>
  </rcc>
  <rcc rId="57925" sId="12">
    <oc r="F34" t="inlineStr">
      <is>
        <t>многоквартирный жилой дом</t>
      </is>
    </oc>
    <nc r="F34"/>
  </rcc>
  <rcc rId="57926" sId="12">
    <oc r="G34" t="inlineStr">
      <is>
        <t>РД, г.Махачкала, ул. И.Казака, в торце дома 18 "в"</t>
      </is>
    </oc>
    <nc r="G34"/>
  </rcc>
  <rcc rId="57927" sId="12">
    <oc r="H34">
      <v>50</v>
    </oc>
    <nc r="H34"/>
  </rcc>
  <rcc rId="57928" sId="12">
    <oc r="I34">
      <v>50</v>
    </oc>
    <nc r="I34"/>
  </rcc>
  <rcc rId="57929" sId="12">
    <oc r="J34">
      <v>0</v>
    </oc>
    <nc r="J34"/>
  </rcc>
  <rcc rId="57930" sId="12">
    <oc r="K34">
      <v>0.4</v>
    </oc>
    <nc r="K34"/>
  </rcc>
  <rcc rId="57931" sId="12">
    <oc r="M34" t="inlineStr">
      <is>
        <t>ф№35</t>
      </is>
    </oc>
    <nc r="M34"/>
  </rcc>
  <rcc rId="57932" sId="12">
    <oc r="N34" t="inlineStr">
      <is>
        <t>Новая 110/35/6 кВ</t>
      </is>
    </oc>
    <nc r="N34"/>
  </rcc>
  <rcc rId="57933" sId="12" numFmtId="19">
    <oc r="O34">
      <v>42677</v>
    </oc>
    <nc r="O34"/>
  </rcc>
  <rcc rId="57934" sId="12">
    <oc r="P34">
      <v>2034</v>
    </oc>
    <nc r="P34"/>
  </rcc>
  <rcc rId="57935" sId="12">
    <oc r="B217" t="inlineStr">
      <is>
        <t>МГЭС</t>
      </is>
    </oc>
    <nc r="B217"/>
  </rcc>
  <rcc rId="57936" sId="12">
    <oc r="C217">
      <v>2187</v>
    </oc>
    <nc r="C217"/>
  </rcc>
  <rcc rId="57937" sId="12" numFmtId="19">
    <oc r="D217">
      <v>42711</v>
    </oc>
    <nc r="D217"/>
  </rcc>
  <rcc rId="57938" sId="12">
    <oc r="E217" t="inlineStr">
      <is>
        <t>Ахмедов Камиль Идрисович</t>
      </is>
    </oc>
    <nc r="E217"/>
  </rcc>
  <rcc rId="57939" sId="12">
    <oc r="F217" t="inlineStr">
      <is>
        <t>производственная база</t>
      </is>
    </oc>
    <nc r="F217"/>
  </rcc>
  <rcc rId="57940" sId="12">
    <oc r="G217" t="inlineStr">
      <is>
        <t>РД, г.Махачкала, ул.Юсупова, 51 "а"</t>
      </is>
    </oc>
    <nc r="G217"/>
  </rcc>
  <rcc rId="57941" sId="12">
    <oc r="H217">
      <v>130</v>
    </oc>
    <nc r="H217"/>
  </rcc>
  <rcc rId="57942" sId="12">
    <oc r="I217">
      <v>130</v>
    </oc>
    <nc r="I217"/>
  </rcc>
  <rcc rId="57943" sId="12">
    <oc r="J217">
      <v>0</v>
    </oc>
    <nc r="J217"/>
  </rcc>
  <rcc rId="57944" sId="12">
    <oc r="K217">
      <v>6</v>
    </oc>
    <nc r="K217"/>
  </rcc>
  <rcc rId="57945" sId="12">
    <oc r="M217" t="inlineStr">
      <is>
        <t>ф.№14</t>
      </is>
    </oc>
    <nc r="M217"/>
  </rcc>
  <rcc rId="57946" sId="12">
    <oc r="N217" t="inlineStr">
      <is>
        <t xml:space="preserve">Новая 110/35/6 кВ           </t>
      </is>
    </oc>
    <nc r="N217"/>
  </rcc>
  <rcc rId="57947" sId="12" numFmtId="19">
    <oc r="O217">
      <v>42711</v>
    </oc>
    <nc r="O217"/>
  </rcc>
  <rcc rId="57948" sId="12">
    <oc r="P217">
      <v>2219</v>
    </oc>
    <nc r="P217"/>
  </rcc>
  <rcc rId="57949" sId="12">
    <oc r="B340" t="inlineStr">
      <is>
        <t>МГЭС</t>
      </is>
    </oc>
    <nc r="B340"/>
  </rcc>
  <rcc rId="57950" sId="12">
    <oc r="C340">
      <v>2310</v>
    </oc>
    <nc r="C340"/>
  </rcc>
  <rcc rId="57951" sId="12" numFmtId="19">
    <oc r="D340">
      <v>42730</v>
    </oc>
    <nc r="D340"/>
  </rcc>
  <rcc rId="57952" sId="12">
    <oc r="E340" t="inlineStr">
      <is>
        <t>Газиева Зухра Багаутдиновна</t>
      </is>
    </oc>
    <nc r="E340"/>
  </rcc>
  <rcc rId="57953" sId="12">
    <oc r="F340" t="inlineStr">
      <is>
        <t>складское помещение</t>
      </is>
    </oc>
    <nc r="F340"/>
  </rcc>
  <rcc rId="57954" sId="12">
    <oc r="G340" t="inlineStr">
      <is>
        <t>РД, г. Махачкала, ул. И.Казака, д. №41 "а"</t>
      </is>
    </oc>
    <nc r="G340"/>
  </rcc>
  <rcc rId="57955" sId="12">
    <oc r="H340">
      <v>400</v>
    </oc>
    <nc r="H340"/>
  </rcc>
  <rcc rId="57956" sId="12">
    <oc r="I340">
      <v>400</v>
    </oc>
    <nc r="I340"/>
  </rcc>
  <rcc rId="57957" sId="12">
    <oc r="J340">
      <v>0</v>
    </oc>
    <nc r="J340"/>
  </rcc>
  <rcc rId="57958" sId="12">
    <oc r="K340">
      <v>6</v>
    </oc>
    <nc r="K340"/>
  </rcc>
  <rcc rId="57959" sId="12">
    <oc r="M340" t="inlineStr">
      <is>
        <t>ф №42</t>
      </is>
    </oc>
    <nc r="M340"/>
  </rcc>
  <rcc rId="57960" sId="12">
    <oc r="N340" t="inlineStr">
      <is>
        <t xml:space="preserve">Новая 110/35/6 кВ           </t>
      </is>
    </oc>
    <nc r="N340"/>
  </rcc>
  <rcc rId="57961" sId="12" numFmtId="19">
    <oc r="O340">
      <v>42730</v>
    </oc>
    <nc r="O340"/>
  </rcc>
  <rcc rId="57962" sId="12">
    <oc r="P340">
      <v>2342</v>
    </oc>
    <nc r="P340"/>
  </rcc>
  <rcc rId="57963" sId="12">
    <oc r="B302" t="inlineStr">
      <is>
        <t>Дербентские РЭС</t>
      </is>
    </oc>
    <nc r="B302"/>
  </rcc>
  <rcc rId="57964" sId="12">
    <oc r="C302" t="inlineStr">
      <is>
        <t xml:space="preserve">6268 п/общ. </t>
      </is>
    </oc>
    <nc r="C302"/>
  </rcc>
  <rcc rId="57965" sId="12" numFmtId="19">
    <oc r="D302">
      <v>42711</v>
    </oc>
    <nc r="D302"/>
  </rcc>
  <rcc rId="57966" sId="12">
    <oc r="E302" t="inlineStr">
      <is>
        <t>Администрация МР "Дербентский район" в лице главы Джелилова Магомеда Халиловича</t>
      </is>
    </oc>
    <nc r="E302"/>
  </rcc>
  <rcc rId="57967" sId="12">
    <oc r="F302" t="inlineStr">
      <is>
        <t>жилой МКР</t>
      </is>
    </oc>
    <nc r="F302"/>
  </rcc>
  <rcc rId="57968" sId="12">
    <oc r="G302" t="inlineStr">
      <is>
        <t>РД, Дербентский район, с. Зидьян-Казмаляр</t>
      </is>
    </oc>
    <nc r="G302"/>
  </rcc>
  <rcc rId="57969" sId="12">
    <oc r="H302">
      <v>70</v>
    </oc>
    <nc r="H302"/>
  </rcc>
  <rcc rId="57970" sId="12">
    <oc r="I302">
      <v>70</v>
    </oc>
    <nc r="I302"/>
  </rcc>
  <rcc rId="57971" sId="12">
    <oc r="J302">
      <v>0</v>
    </oc>
    <nc r="J302"/>
  </rcc>
  <rcc rId="57972" sId="12">
    <oc r="K302">
      <v>10</v>
    </oc>
    <nc r="K302"/>
  </rcc>
  <rcc rId="57973" sId="12">
    <oc r="M302" t="inlineStr">
      <is>
        <t>ф №3</t>
      </is>
    </oc>
    <nc r="M302"/>
  </rcc>
  <rcc rId="57974" sId="12">
    <oc r="N302" t="inlineStr">
      <is>
        <t>Огни 110/6 кВ</t>
      </is>
    </oc>
    <nc r="N302"/>
  </rcc>
  <rcc rId="57975" sId="12" numFmtId="19">
    <oc r="O302">
      <v>42725</v>
    </oc>
    <nc r="O302"/>
  </rcc>
  <rcc rId="57976" sId="12">
    <oc r="P302">
      <v>2304</v>
    </oc>
    <nc r="P302"/>
  </rcc>
  <rcc rId="57977" sId="12">
    <oc r="B17" t="inlineStr">
      <is>
        <t>Каякентские РЭС</t>
      </is>
    </oc>
    <nc r="B17"/>
  </rcc>
  <rcc rId="57978" sId="12">
    <oc r="C17">
      <v>1974</v>
    </oc>
    <nc r="C17"/>
  </rcc>
  <rcc rId="57979" sId="12" numFmtId="19">
    <oc r="D17">
      <v>42677</v>
    </oc>
    <nc r="D17"/>
  </rcc>
  <rcc rId="57980" sId="12">
    <oc r="E17" t="inlineStr">
      <is>
        <t>Администрация МР "Каякентский район" в лице главы Гаджиева М.И.</t>
      </is>
    </oc>
    <nc r="E17"/>
  </rcc>
  <rcc rId="57981" sId="12">
    <oc r="F17" t="inlineStr">
      <is>
        <t>ЗКТП для электроснабжения базы отдыха</t>
      </is>
    </oc>
    <nc r="F17"/>
  </rcc>
  <rcc rId="57982" sId="12">
    <oc r="G17" t="inlineStr">
      <is>
        <t>РД, Каякентский район, севернее ст.Инчхе</t>
      </is>
    </oc>
    <nc r="G17"/>
  </rcc>
  <rcc rId="57983" sId="12">
    <oc r="H17">
      <v>600</v>
    </oc>
    <nc r="H17"/>
  </rcc>
  <rcc rId="57984" sId="12">
    <oc r="I17">
      <v>600</v>
    </oc>
    <nc r="I17"/>
  </rcc>
  <rcc rId="57985" sId="12">
    <oc r="J17">
      <v>0</v>
    </oc>
    <nc r="J17"/>
  </rcc>
  <rcc rId="57986" sId="12">
    <oc r="K17">
      <v>10</v>
    </oc>
    <nc r="K17"/>
  </rcc>
  <rcc rId="57987" sId="12">
    <oc r="B272" t="inlineStr">
      <is>
        <t>Каякентские РЭС</t>
      </is>
    </oc>
    <nc r="B272"/>
  </rcc>
  <rcc rId="57988" sId="12">
    <oc r="C272">
      <v>2254</v>
    </oc>
    <nc r="C272"/>
  </rcc>
  <rcc rId="57989" sId="12" numFmtId="19">
    <oc r="D272">
      <v>42718</v>
    </oc>
    <nc r="D272"/>
  </rcc>
  <rcc rId="57990" sId="12">
    <oc r="E272" t="inlineStr">
      <is>
        <t>Абдуразаков Ислам Шахбанович</t>
      </is>
    </oc>
    <nc r="E272"/>
  </rcc>
  <rcc rId="57991" sId="12">
    <oc r="F272" t="inlineStr">
      <is>
        <t>база отдыха</t>
      </is>
    </oc>
    <nc r="F272"/>
  </rcc>
  <rcc rId="57992" sId="12">
    <oc r="G272" t="inlineStr">
      <is>
        <t>РД, Каякентский район, ст. Инчхе</t>
      </is>
    </oc>
    <nc r="G272"/>
  </rcc>
  <rcc rId="57993" sId="12">
    <oc r="H272">
      <v>70</v>
    </oc>
    <nc r="H272"/>
  </rcc>
  <rcc rId="57994" sId="12">
    <oc r="I272">
      <v>70</v>
    </oc>
    <nc r="I272"/>
  </rcc>
  <rcc rId="57995" sId="12">
    <oc r="J272">
      <v>0</v>
    </oc>
    <nc r="J272"/>
  </rcc>
  <rcc rId="57996" sId="12">
    <oc r="K272">
      <v>0.4</v>
    </oc>
    <nc r="K272"/>
  </rcc>
  <rcc rId="57997" sId="12">
    <oc r="M17" t="inlineStr">
      <is>
        <t>ф№3</t>
      </is>
    </oc>
    <nc r="M17"/>
  </rcc>
  <rcc rId="57998" sId="12">
    <oc r="N17" t="inlineStr">
      <is>
        <t>Первомайская</t>
      </is>
    </oc>
    <nc r="N17"/>
  </rcc>
  <rcc rId="57999" sId="12" numFmtId="19">
    <oc r="O17">
      <v>42677</v>
    </oc>
    <nc r="O17"/>
  </rcc>
  <rcc rId="58000" sId="12">
    <oc r="P17">
      <v>2016</v>
    </oc>
    <nc r="P17"/>
  </rcc>
  <rcc rId="58001" sId="12">
    <oc r="M272" t="inlineStr">
      <is>
        <t>ф№3</t>
      </is>
    </oc>
    <nc r="M272"/>
  </rcc>
  <rcc rId="58002" sId="12">
    <oc r="N272" t="inlineStr">
      <is>
        <t xml:space="preserve">Первомайская 35/10 кВ </t>
      </is>
    </oc>
    <nc r="N272"/>
  </rcc>
  <rcc rId="58003" sId="12" numFmtId="19">
    <oc r="O272">
      <v>42718</v>
    </oc>
    <nc r="O272"/>
  </rcc>
  <rcc rId="58004" sId="12">
    <oc r="P272">
      <v>2274</v>
    </oc>
    <nc r="P272"/>
  </rcc>
  <rcc rId="58005" sId="12">
    <oc r="B151" t="inlineStr">
      <is>
        <t>Центральные РЭС</t>
      </is>
    </oc>
    <nc r="B151"/>
  </rcc>
  <rcc rId="58006" sId="12">
    <oc r="C151">
      <v>2110</v>
    </oc>
    <nc r="C151"/>
  </rcc>
  <rcc rId="58007" sId="12" numFmtId="19">
    <oc r="D151">
      <v>42699</v>
    </oc>
    <nc r="D151"/>
  </rcc>
  <rcc rId="58008" sId="12">
    <oc r="E151" t="inlineStr">
      <is>
        <t>Салманова Уммузагират Садиковна</t>
      </is>
    </oc>
    <nc r="E151"/>
  </rcc>
  <rcc rId="58009" sId="12">
    <oc r="F151" t="inlineStr">
      <is>
        <t>автосервис</t>
      </is>
    </oc>
    <nc r="F151"/>
  </rcc>
  <rcc rId="58010" sId="12">
    <oc r="G151" t="inlineStr">
      <is>
        <t>РД, Кумторкалинский район, с. Новокули, при "Новострое", вдоль трассы Махачкала-Сулак</t>
      </is>
    </oc>
    <nc r="G151"/>
  </rcc>
  <rcc rId="58011" sId="12">
    <oc r="H151">
      <v>145</v>
    </oc>
    <nc r="H151"/>
  </rcc>
  <rcc rId="58012" sId="12">
    <oc r="I151">
      <v>145</v>
    </oc>
    <nc r="I151"/>
  </rcc>
  <rcc rId="58013" sId="12">
    <oc r="J151">
      <v>0</v>
    </oc>
    <nc r="J151"/>
  </rcc>
  <rcc rId="58014" sId="12">
    <oc r="K151">
      <v>10</v>
    </oc>
    <nc r="K151"/>
  </rcc>
  <rcc rId="58015" sId="12">
    <oc r="M151" t="inlineStr">
      <is>
        <t>ф №4</t>
      </is>
    </oc>
    <nc r="M151"/>
  </rcc>
  <rcc rId="58016" sId="12">
    <oc r="N151" t="inlineStr">
      <is>
        <t>Полигон Солнце        35/10 кВ</t>
      </is>
    </oc>
    <nc r="N151"/>
  </rcc>
  <rcc rId="58017" sId="12" numFmtId="19">
    <oc r="O151">
      <v>42699</v>
    </oc>
    <nc r="O151"/>
  </rcc>
  <rcc rId="58018" sId="12">
    <oc r="P151">
      <v>2153</v>
    </oc>
    <nc r="P151"/>
  </rcc>
  <rcc rId="58019" sId="12">
    <oc r="B235" t="inlineStr">
      <is>
        <t>Центральные РЭС</t>
      </is>
    </oc>
    <nc r="B235"/>
  </rcc>
  <rcc rId="58020" sId="12">
    <oc r="C235">
      <v>2207</v>
    </oc>
    <nc r="C235"/>
  </rcc>
  <rcc rId="58021" sId="12" numFmtId="19">
    <oc r="D235">
      <v>42713</v>
    </oc>
    <nc r="D235"/>
  </rcc>
  <rcc rId="58022" sId="12">
    <oc r="E235" t="inlineStr">
      <is>
        <t>ГКУ РД "Дирекция строящихся объектов "Новострой", в лице руководителя Мандиева Магомедсани Ибрагимовича</t>
      </is>
    </oc>
    <nc r="E235"/>
  </rcc>
  <rcc rId="58023" sId="12">
    <oc r="F235" t="inlineStr">
      <is>
        <t>детский сад</t>
      </is>
    </oc>
    <nc r="F235"/>
  </rcc>
  <rcc rId="58024" sId="12">
    <oc r="G235" t="inlineStr">
      <is>
        <t>РД, Новолакскиий район, с. Новолакское</t>
      </is>
    </oc>
    <nc r="G235"/>
  </rcc>
  <rcc rId="58025" sId="12">
    <oc r="H235">
      <v>81.599999999999994</v>
    </oc>
    <nc r="H235"/>
  </rcc>
  <rcc rId="58026" sId="12">
    <oc r="I235">
      <v>81.599999999999994</v>
    </oc>
    <nc r="I235"/>
  </rcc>
  <rcc rId="58027" sId="12">
    <oc r="J235">
      <v>0</v>
    </oc>
    <nc r="J235"/>
  </rcc>
  <rcc rId="58028" sId="12">
    <oc r="K235">
      <v>10</v>
    </oc>
    <nc r="K235"/>
  </rcc>
  <rcc rId="58029" sId="12">
    <oc r="B236" t="inlineStr">
      <is>
        <t>Центральные РЭС</t>
      </is>
    </oc>
    <nc r="B236"/>
  </rcc>
  <rcc rId="58030" sId="12">
    <oc r="C236">
      <v>2206</v>
    </oc>
    <nc r="C236"/>
  </rcc>
  <rcc rId="58031" sId="12" numFmtId="19">
    <oc r="D236">
      <v>42713</v>
    </oc>
    <nc r="D236"/>
  </rcc>
  <rcc rId="58032" sId="12">
    <oc r="E236" t="inlineStr">
      <is>
        <t>ГКУ РД "Дирекция строящихся объектов "Новострой", в лице руководителя Мандиева Магомедсани Ибрагимовича</t>
      </is>
    </oc>
    <nc r="E236"/>
  </rcc>
  <rcc rId="58033" sId="12">
    <oc r="F236" t="inlineStr">
      <is>
        <t>детский сад</t>
      </is>
    </oc>
    <nc r="F236"/>
  </rcc>
  <rcc rId="58034" sId="12">
    <oc r="G236" t="inlineStr">
      <is>
        <t>РД, Новолакскиий район, с. Новочуртах</t>
      </is>
    </oc>
    <nc r="G236"/>
  </rcc>
  <rcc rId="58035" sId="12">
    <oc r="H236">
      <v>128.85</v>
    </oc>
    <nc r="H236"/>
  </rcc>
  <rcc rId="58036" sId="12">
    <oc r="I236">
      <v>128.85</v>
    </oc>
    <nc r="I236"/>
  </rcc>
  <rcc rId="58037" sId="12">
    <oc r="J236">
      <v>0</v>
    </oc>
    <nc r="J236"/>
  </rcc>
  <rcc rId="58038" sId="12">
    <oc r="K236">
      <v>10</v>
    </oc>
    <nc r="K236"/>
  </rcc>
  <rcc rId="58039" sId="12">
    <oc r="M235" t="inlineStr">
      <is>
        <t>ф №4; ф №1</t>
      </is>
    </oc>
    <nc r="M235"/>
  </rcc>
  <rcc rId="58040" sId="12">
    <oc r="N235" t="inlineStr">
      <is>
        <t>Полигон Солнце 35/10 кВ; НИИСХА 35/10 кВ</t>
      </is>
    </oc>
    <nc r="N235"/>
  </rcc>
  <rcc rId="58041" sId="12" numFmtId="19">
    <oc r="O235">
      <v>42713</v>
    </oc>
    <nc r="O235"/>
  </rcc>
  <rcc rId="58042" sId="12">
    <oc r="P235">
      <v>2237</v>
    </oc>
    <nc r="P235"/>
  </rcc>
  <rcc rId="58043" sId="12">
    <oc r="M236" t="inlineStr">
      <is>
        <t>ф №4; ф №1</t>
      </is>
    </oc>
    <nc r="M236"/>
  </rcc>
  <rcc rId="58044" sId="12">
    <oc r="N236" t="inlineStr">
      <is>
        <t>Полигон Солнце 35/10 кВ; НИИСХА 35/10 кВ</t>
      </is>
    </oc>
    <nc r="N236"/>
  </rcc>
  <rcc rId="58045" sId="12" numFmtId="19">
    <oc r="O236">
      <v>42713</v>
    </oc>
    <nc r="O236"/>
  </rcc>
  <rcc rId="58046" sId="12">
    <oc r="P236">
      <v>2238</v>
    </oc>
    <nc r="P236"/>
  </rcc>
  <rcc rId="58047" sId="12">
    <oc r="B337" t="inlineStr">
      <is>
        <t>МГЭС</t>
      </is>
    </oc>
    <nc r="B337"/>
  </rcc>
  <rcc rId="58048" sId="12">
    <oc r="C337">
      <v>2306</v>
    </oc>
    <nc r="C337"/>
  </rcc>
  <rcc rId="58049" sId="12" numFmtId="19">
    <oc r="D337">
      <v>42725</v>
    </oc>
    <nc r="D337"/>
  </rcc>
  <rcc rId="58050" sId="12">
    <oc r="E337" t="inlineStr">
      <is>
        <t>Магомедов Кникел Магомедсаидович</t>
      </is>
    </oc>
    <nc r="E337"/>
  </rcc>
  <rcc rId="58051" sId="12">
    <oc r="F337" t="inlineStr">
      <is>
        <t>многоквартирного жилого дома</t>
      </is>
    </oc>
    <nc r="F337"/>
  </rcc>
  <rcc rId="58052" sId="12">
    <oc r="G337" t="inlineStr">
      <is>
        <t>РД, в р-не МКР М-2 Приморского жилого района, уч. №248</t>
      </is>
    </oc>
    <nc r="G337"/>
  </rcc>
  <rcc rId="58053" sId="12">
    <oc r="H337">
      <v>90</v>
    </oc>
    <nc r="H337"/>
  </rcc>
  <rcc rId="58054" sId="12">
    <oc r="I337">
      <v>90</v>
    </oc>
    <nc r="I337"/>
  </rcc>
  <rcc rId="58055" sId="12">
    <oc r="J337">
      <v>0</v>
    </oc>
    <nc r="J337"/>
  </rcc>
  <rcc rId="58056" sId="12">
    <oc r="K337">
      <v>10</v>
    </oc>
    <nc r="K337"/>
  </rcc>
  <rcc rId="58057" sId="12">
    <oc r="M337" t="inlineStr">
      <is>
        <t>ф №21</t>
      </is>
    </oc>
    <nc r="M337"/>
  </rcc>
  <rcc rId="58058" sId="12">
    <oc r="N337" t="inlineStr">
      <is>
        <t>Приморская</t>
      </is>
    </oc>
    <nc r="N337"/>
  </rcc>
  <rcc rId="58059" sId="12" numFmtId="19">
    <oc r="O337">
      <v>42727</v>
    </oc>
    <nc r="O337"/>
  </rcc>
  <rcc rId="58060" sId="12">
    <oc r="P337">
      <v>2339</v>
    </oc>
    <nc r="P337"/>
  </rcc>
  <rcc rId="58061" sId="12">
    <oc r="B62" t="inlineStr">
      <is>
        <t>МГЭС</t>
      </is>
    </oc>
    <nc r="B62"/>
  </rcc>
  <rcc rId="58062" sId="12">
    <oc r="C62">
      <v>2019</v>
    </oc>
    <nc r="C62"/>
  </rcc>
  <rcc rId="58063" sId="12" numFmtId="19">
    <oc r="D62">
      <v>42688</v>
    </oc>
    <nc r="D62"/>
  </rcc>
  <rcc rId="58064" sId="12">
    <oc r="E62" t="inlineStr">
      <is>
        <t>АО "ШЕР" в лице генерального директора Гасанова Т.Н.</t>
      </is>
    </oc>
    <nc r="E62"/>
  </rcc>
  <rcc rId="58065" sId="12">
    <oc r="F62" t="inlineStr">
      <is>
        <t>ГКТП для электроснабжения строительной площадки</t>
      </is>
    </oc>
    <nc r="F62"/>
  </rcc>
  <rcc rId="58066" sId="12">
    <oc r="G62" t="inlineStr">
      <is>
        <t>РД, г.Махачкала, пр. Петра Первого, участок 1/4, уч. 1/1</t>
      </is>
    </oc>
    <nc r="G62"/>
  </rcc>
  <rcc rId="58067" sId="12">
    <oc r="H62">
      <v>100</v>
    </oc>
    <nc r="H62"/>
  </rcc>
  <rcc rId="58068" sId="12">
    <oc r="I62">
      <v>100</v>
    </oc>
    <nc r="I62"/>
  </rcc>
  <rcc rId="58069" sId="12">
    <oc r="J62">
      <v>0</v>
    </oc>
    <nc r="J62"/>
  </rcc>
  <rcc rId="58070" sId="12">
    <oc r="K62">
      <v>10</v>
    </oc>
    <nc r="K62"/>
  </rcc>
  <rcc rId="58071" sId="12">
    <oc r="B112" t="inlineStr">
      <is>
        <t>МГЭС</t>
      </is>
    </oc>
    <nc r="B112"/>
  </rcc>
  <rcc rId="58072" sId="12">
    <oc r="C112">
      <v>2066</v>
    </oc>
    <nc r="C112"/>
  </rcc>
  <rcc rId="58073" sId="12" numFmtId="19">
    <oc r="D112">
      <v>42695</v>
    </oc>
    <nc r="D112"/>
  </rcc>
  <rcc rId="58074" sId="12">
    <oc r="E112" t="inlineStr">
      <is>
        <t>Аминов Алигаджи Курамагомедович</t>
      </is>
    </oc>
    <nc r="E112"/>
  </rcc>
  <rcc rId="58075" sId="12">
    <oc r="F112" t="inlineStr">
      <is>
        <t>парная       "5 звезд"</t>
      </is>
    </oc>
    <nc r="F112"/>
  </rcc>
  <rcc rId="58076" sId="12">
    <oc r="G112" t="inlineStr">
      <is>
        <t>РД, г.Махачкала, в районе водопроводной НС Приморского жилого района, участок №9</t>
      </is>
    </oc>
    <nc r="G112"/>
  </rcc>
  <rcc rId="58077" sId="12">
    <oc r="H112">
      <v>200</v>
    </oc>
    <nc r="H112"/>
  </rcc>
  <rcc rId="58078" sId="12">
    <oc r="I112">
      <v>200</v>
    </oc>
    <nc r="I112"/>
  </rcc>
  <rcc rId="58079" sId="12">
    <oc r="J112">
      <v>0</v>
    </oc>
    <nc r="J112"/>
  </rcc>
  <rcc rId="58080" sId="12">
    <oc r="K112">
      <v>6</v>
    </oc>
    <nc r="K112"/>
  </rcc>
  <rcc rId="58081" sId="12">
    <oc r="M62" t="inlineStr">
      <is>
        <t>ф№13</t>
      </is>
    </oc>
    <nc r="M62"/>
  </rcc>
  <rcc rId="58082" sId="12">
    <oc r="N62" t="inlineStr">
      <is>
        <t>Приморская 110 кВ</t>
      </is>
    </oc>
    <nc r="N62"/>
  </rcc>
  <rcc rId="58083" sId="12" numFmtId="19">
    <oc r="O62">
      <v>42688</v>
    </oc>
    <nc r="O62"/>
  </rcc>
  <rcc rId="58084" sId="12">
    <oc r="P62">
      <v>2062</v>
    </oc>
    <nc r="P62"/>
  </rcc>
  <rcc rId="58085" sId="12">
    <oc r="M112" t="inlineStr">
      <is>
        <t>ф № 11</t>
      </is>
    </oc>
    <nc r="M112"/>
  </rcc>
  <rcc rId="58086" sId="12">
    <oc r="N112" t="inlineStr">
      <is>
        <t>Приморская 110 кВ</t>
      </is>
    </oc>
    <nc r="N112"/>
  </rcc>
  <rcc rId="58087" sId="12" numFmtId="19">
    <oc r="O112">
      <v>42695</v>
    </oc>
    <nc r="O112"/>
  </rcc>
  <rcc rId="58088" sId="12">
    <oc r="P112">
      <v>2114</v>
    </oc>
    <nc r="P112"/>
  </rcc>
  <rcc rId="58089" sId="12">
    <oc r="B254" t="inlineStr">
      <is>
        <t>МГЭС</t>
      </is>
    </oc>
    <nc r="B254"/>
  </rcc>
  <rcc rId="58090" sId="12">
    <oc r="C254">
      <v>2214</v>
    </oc>
    <nc r="C254"/>
  </rcc>
  <rcc rId="58091" sId="12" numFmtId="19">
    <oc r="D254">
      <v>42713</v>
    </oc>
    <nc r="D254"/>
  </rcc>
  <rcc rId="58092" sId="12">
    <oc r="E254" t="inlineStr">
      <is>
        <t>Батырбекова Зугра Арсланалиевна</t>
      </is>
    </oc>
    <nc r="E254"/>
  </rcc>
  <rcc rId="58093" sId="12">
    <oc r="F254" t="inlineStr">
      <is>
        <t>многоквартирный жилой дом</t>
      </is>
    </oc>
    <nc r="F254"/>
  </rcc>
  <rcc rId="58094" sId="12">
    <oc r="G254" t="inlineStr">
      <is>
        <t>РД, г.Махачкала, Г-1 Приморского жилого района, участок 3</t>
      </is>
    </oc>
    <nc r="G254"/>
  </rcc>
  <rcc rId="58095" sId="12">
    <oc r="H254">
      <v>60</v>
    </oc>
    <nc r="H254"/>
  </rcc>
  <rcc rId="58096" sId="12">
    <oc r="I254">
      <v>60</v>
    </oc>
    <nc r="I254"/>
  </rcc>
  <rcc rId="58097" sId="12">
    <oc r="J254">
      <v>0</v>
    </oc>
    <nc r="J254"/>
  </rcc>
  <rcc rId="58098" sId="12">
    <oc r="K254">
      <v>0.4</v>
    </oc>
    <nc r="K254"/>
  </rcc>
  <rcc rId="58099" sId="12">
    <oc r="M254" t="inlineStr">
      <is>
        <t>ф №18</t>
      </is>
    </oc>
    <nc r="M254"/>
  </rcc>
  <rcc rId="58100" sId="12">
    <oc r="N254" t="inlineStr">
      <is>
        <t>Приморская 110/10 кВ</t>
      </is>
    </oc>
    <nc r="N254"/>
  </rcc>
  <rcc rId="58101" sId="12" numFmtId="19">
    <oc r="O254">
      <v>42713</v>
    </oc>
    <nc r="O254"/>
  </rcc>
  <rcc rId="58102" sId="12">
    <oc r="P254">
      <v>2256</v>
    </oc>
    <nc r="P254"/>
  </rcc>
  <rcc rId="58103" sId="12">
    <oc r="B338" t="inlineStr">
      <is>
        <t>МГЭС</t>
      </is>
    </oc>
    <nc r="B338"/>
  </rcc>
  <rcc rId="58104" sId="12">
    <oc r="C338">
      <v>2307</v>
    </oc>
    <nc r="C338"/>
  </rcc>
  <rcc rId="58105" sId="12" numFmtId="19">
    <oc r="D338">
      <v>42725</v>
    </oc>
    <nc r="D338"/>
  </rcc>
  <rcc rId="58106" sId="12">
    <oc r="E338" t="inlineStr">
      <is>
        <t>Гаджикасумов Магомед Гаджикасумович</t>
      </is>
    </oc>
    <nc r="E338"/>
  </rcc>
  <rcc rId="58107" sId="12">
    <oc r="F338" t="inlineStr">
      <is>
        <t>многоквартирного жилого дома</t>
      </is>
    </oc>
    <nc r="F338"/>
  </rcc>
  <rcc rId="58108" sId="12">
    <oc r="G338" t="inlineStr">
      <is>
        <t>РД, г.Махачкала, Восточная промзона, в районе территории объединения "Дагвино"</t>
      </is>
    </oc>
    <nc r="G338"/>
  </rcc>
  <rcc rId="58109" sId="12">
    <oc r="H338">
      <v>100</v>
    </oc>
    <nc r="H338"/>
  </rcc>
  <rcc rId="58110" sId="12">
    <oc r="I338">
      <v>100</v>
    </oc>
    <nc r="I338"/>
  </rcc>
  <rcc rId="58111" sId="12">
    <oc r="J338">
      <v>0</v>
    </oc>
    <nc r="J338"/>
  </rcc>
  <rcc rId="58112" sId="12">
    <oc r="K338">
      <v>10</v>
    </oc>
    <nc r="K338"/>
  </rcc>
  <rcc rId="58113" sId="12">
    <oc r="M338" t="inlineStr">
      <is>
        <t>ф №25</t>
      </is>
    </oc>
    <nc r="M338"/>
  </rcc>
  <rcc rId="58114" sId="12">
    <oc r="N338" t="inlineStr">
      <is>
        <t>Приозерная</t>
      </is>
    </oc>
    <nc r="N338"/>
  </rcc>
  <rcc rId="58115" sId="12" numFmtId="19">
    <oc r="O338">
      <v>42727</v>
    </oc>
    <nc r="O338"/>
  </rcc>
  <rcc rId="58116" sId="12">
    <oc r="P338">
      <v>2340</v>
    </oc>
    <nc r="P338"/>
  </rcc>
  <rcc rId="58117" sId="12">
    <oc r="B378" t="inlineStr">
      <is>
        <t>МГЭС</t>
      </is>
    </oc>
    <nc r="B378"/>
  </rcc>
  <rcc rId="58118" sId="12">
    <oc r="C378">
      <v>2339</v>
    </oc>
    <nc r="C378"/>
  </rcc>
  <rcc rId="58119" sId="12" numFmtId="19">
    <oc r="D378">
      <v>42734</v>
    </oc>
    <nc r="D378"/>
  </rcc>
  <rcc rId="58120" sId="12">
    <oc r="E378" t="inlineStr">
      <is>
        <t>Тукуев Магомед Магомедович</t>
      </is>
    </oc>
    <nc r="E378"/>
  </rcc>
  <rcc rId="58121" sId="12">
    <oc r="F378" t="inlineStr">
      <is>
        <t>КФХ "ДИТ"</t>
      </is>
    </oc>
    <nc r="F378"/>
  </rcc>
  <rcc rId="58122" sId="12">
    <oc r="G378" t="inlineStr">
      <is>
        <t>РД, г.Махачкала, п. Ленинкент, с/з им. Ленина</t>
      </is>
    </oc>
    <nc r="G378"/>
  </rcc>
  <rcc rId="58123" sId="12">
    <oc r="H378">
      <v>80</v>
    </oc>
    <nc r="H378"/>
  </rcc>
  <rcc rId="58124" sId="12">
    <oc r="I378">
      <v>80</v>
    </oc>
    <nc r="I378"/>
  </rcc>
  <rcc rId="58125" sId="12">
    <oc r="J378">
      <v>0</v>
    </oc>
    <nc r="J378"/>
  </rcc>
  <rcc rId="58126" sId="12">
    <oc r="K378">
      <v>10</v>
    </oc>
    <nc r="K378"/>
  </rcc>
  <rcc rId="58127" sId="12">
    <oc r="M378" t="inlineStr">
      <is>
        <t>ф №2</t>
      </is>
    </oc>
    <nc r="M378"/>
  </rcc>
  <rcc rId="58128" sId="12">
    <oc r="N378" t="inlineStr">
      <is>
        <t>Радиоцентр 35/10 кВ</t>
      </is>
    </oc>
    <nc r="N378"/>
  </rcc>
  <rcc rId="58129" sId="12" numFmtId="19">
    <oc r="O378">
      <v>42734</v>
    </oc>
    <nc r="O378"/>
  </rcc>
  <rcc rId="58130" sId="12">
    <oc r="P378">
      <v>2380</v>
    </oc>
    <nc r="P378"/>
  </rcc>
  <rcc rId="58131" sId="12">
    <oc r="B157" t="inlineStr">
      <is>
        <t>Карабудахкентские РЭС</t>
      </is>
    </oc>
    <nc r="B157"/>
  </rcc>
  <rcc rId="58132" sId="12">
    <oc r="C157">
      <v>2115</v>
    </oc>
    <nc r="C157"/>
  </rcc>
  <rcc rId="58133" sId="12" numFmtId="19">
    <oc r="D157">
      <v>42702</v>
    </oc>
    <nc r="D157"/>
  </rcc>
  <rcc rId="58134" sId="12">
    <oc r="E157" t="inlineStr">
      <is>
        <t>ООО "Каспий", в лице ген. директора Карповой Валерии Павловны</t>
      </is>
    </oc>
    <nc r="E157"/>
  </rcc>
  <rcc rId="58135" sId="12">
    <oc r="F157" t="inlineStr">
      <is>
        <t>Резервный источник питания для санатория "Каспий"</t>
      </is>
    </oc>
    <nc r="F157"/>
  </rcc>
  <rcc rId="58136" sId="12">
    <oc r="G157" t="inlineStr">
      <is>
        <t>РД, Карабудахкентский район, зона побережья Каспийского моря</t>
      </is>
    </oc>
    <nc r="G157"/>
  </rcc>
  <rcc rId="58137" sId="12">
    <oc r="H157">
      <v>400</v>
    </oc>
    <nc r="H157"/>
  </rcc>
  <rcc rId="58138" sId="12">
    <oc r="I157">
      <v>400</v>
    </oc>
    <nc r="I157"/>
  </rcc>
  <rcc rId="58139" sId="12">
    <oc r="J157">
      <v>0</v>
    </oc>
    <nc r="J157"/>
  </rcc>
  <rcc rId="58140" sId="12">
    <oc r="K157">
      <v>6</v>
    </oc>
    <nc r="K157"/>
  </rcc>
  <rcc rId="58141" sId="12">
    <oc r="M157" t="inlineStr">
      <is>
        <t>ф №5</t>
      </is>
    </oc>
    <nc r="M157"/>
  </rcc>
  <rcc rId="58142" sId="12">
    <oc r="N157" t="inlineStr">
      <is>
        <t>Рассвет 110/35/6 кВ</t>
      </is>
    </oc>
    <nc r="N157"/>
  </rcc>
  <rcc rId="58143" sId="12" numFmtId="19">
    <oc r="O157">
      <v>42702</v>
    </oc>
    <nc r="O157"/>
  </rcc>
  <rcc rId="58144" sId="12">
    <oc r="P157">
      <v>2159</v>
    </oc>
    <nc r="P157"/>
  </rcc>
  <rcc rId="58145" sId="12">
    <oc r="B299" t="inlineStr">
      <is>
        <t>Касумкентские РЭС</t>
      </is>
    </oc>
    <nc r="B299"/>
  </rcc>
  <rcc rId="58146" sId="12">
    <oc r="C299">
      <v>2290</v>
    </oc>
    <nc r="C299"/>
  </rcc>
  <rcc rId="58147" sId="12" numFmtId="19">
    <oc r="D299">
      <v>42725</v>
    </oc>
    <nc r="D299"/>
  </rcc>
  <rcc rId="58148" sId="12">
    <oc r="E299" t="inlineStr">
      <is>
        <t>МБУ "УКС" Сулейман-Стальского района, в лице Асланова Низами Аслановича</t>
      </is>
    </oc>
    <nc r="E299"/>
  </rcc>
  <rcc rId="58149" sId="12">
    <oc r="F299" t="inlineStr">
      <is>
        <t>водопроводные очистные сооружения</t>
      </is>
    </oc>
    <nc r="F299"/>
  </rcc>
  <rcc rId="58150" sId="12">
    <oc r="G299" t="inlineStr">
      <is>
        <t>РД, С-Стальский район, с. Сардаркент</t>
      </is>
    </oc>
    <nc r="G299"/>
  </rcc>
  <rcc rId="58151" sId="12">
    <oc r="H299">
      <v>110</v>
    </oc>
    <nc r="H299"/>
  </rcc>
  <rcc rId="58152" sId="12">
    <oc r="I299">
      <v>110</v>
    </oc>
    <nc r="I299"/>
  </rcc>
  <rcc rId="58153" sId="12">
    <oc r="J299">
      <v>0</v>
    </oc>
    <nc r="J299"/>
  </rcc>
  <rcc rId="58154" sId="12">
    <oc r="K299">
      <v>10</v>
    </oc>
    <nc r="K299"/>
  </rcc>
  <rcc rId="58155" sId="12">
    <oc r="B363" t="inlineStr">
      <is>
        <t>МГЭС</t>
      </is>
    </oc>
    <nc r="B363"/>
  </rcc>
  <rcc rId="58156" sId="12">
    <oc r="C363">
      <v>2336</v>
    </oc>
    <nc r="C363"/>
  </rcc>
  <rcc rId="58157" sId="12" numFmtId="19">
    <oc r="D363">
      <v>42732</v>
    </oc>
    <nc r="D363"/>
  </rcc>
  <rcc rId="58158" sId="12">
    <oc r="E363" t="inlineStr">
      <is>
        <t>Зайнулабидов Зайнулабид Магомедарипович</t>
      </is>
    </oc>
    <nc r="E363"/>
  </rcc>
  <rcc rId="58159" sId="12">
    <oc r="F363" t="inlineStr">
      <is>
        <t>многоквартирный жилой дом</t>
      </is>
    </oc>
    <nc r="F363"/>
  </rcc>
  <rcc rId="58160" sId="12">
    <oc r="G363" t="inlineStr">
      <is>
        <t>РД, г.Махачкала, ул. Хуршилова, ЗУ2, ЗУ4, ЗУ1</t>
      </is>
    </oc>
    <nc r="G363"/>
  </rcc>
  <rcc rId="58161" sId="12">
    <oc r="H363">
      <v>300</v>
    </oc>
    <nc r="H363"/>
  </rcc>
  <rcc rId="58162" sId="12">
    <oc r="I363">
      <v>300</v>
    </oc>
    <nc r="I363"/>
  </rcc>
  <rcc rId="58163" sId="12">
    <oc r="J363">
      <v>0</v>
    </oc>
    <nc r="J363"/>
  </rcc>
  <rcc rId="58164" sId="12">
    <oc r="K363">
      <v>10</v>
    </oc>
    <nc r="K363"/>
  </rcc>
  <rcc rId="58165" sId="12">
    <oc r="B63" t="inlineStr">
      <is>
        <t>МГЭС</t>
      </is>
    </oc>
    <nc r="B63"/>
  </rcc>
  <rcc rId="58166" sId="12">
    <oc r="C63">
      <v>2020</v>
    </oc>
    <nc r="C63"/>
  </rcc>
  <rcc rId="58167" sId="12" numFmtId="19">
    <oc r="D63">
      <v>42688</v>
    </oc>
    <nc r="D63"/>
  </rcc>
  <rcc rId="58168" sId="12">
    <oc r="E63" t="inlineStr">
      <is>
        <t>Гасалихмаев Омар Магомедович</t>
      </is>
    </oc>
    <nc r="E63"/>
  </rcc>
  <rcc rId="58169" sId="12">
    <oc r="F63" t="inlineStr">
      <is>
        <t>ГКТП для электроснабжения многоквартирного жилого дома</t>
      </is>
    </oc>
    <nc r="F63"/>
  </rcc>
  <rcc rId="58170" sId="12">
    <oc r="G63" t="inlineStr">
      <is>
        <t>РД, г.Махачкала, пос. завода Сепараторов ЗУ 2 ЗУ/1, ЗУ 2 ЗУ/2</t>
      </is>
    </oc>
    <nc r="G63"/>
  </rcc>
  <rcc rId="58171" sId="12">
    <oc r="H63">
      <v>108</v>
    </oc>
    <nc r="H63"/>
  </rcc>
  <rcc rId="58172" sId="12">
    <oc r="I63">
      <v>108</v>
    </oc>
    <nc r="I63"/>
  </rcc>
  <rcc rId="58173" sId="12">
    <oc r="J63">
      <v>0</v>
    </oc>
    <nc r="J63"/>
  </rcc>
  <rcc rId="58174" sId="12">
    <oc r="K63">
      <v>10</v>
    </oc>
    <nc r="K63"/>
  </rcc>
  <rcc rId="58175" sId="12">
    <oc r="M299" t="inlineStr">
      <is>
        <t>с.ш.1</t>
      </is>
    </oc>
    <nc r="M299"/>
  </rcc>
  <rcc rId="58176" sId="12">
    <oc r="N299" t="inlineStr">
      <is>
        <t>Сардаркент 35/10 кВ</t>
      </is>
    </oc>
    <nc r="N299"/>
  </rcc>
  <rcc rId="58177" sId="12" numFmtId="19">
    <oc r="O299">
      <v>42725</v>
    </oc>
    <nc r="O299"/>
  </rcc>
  <rcc rId="58178" sId="12">
    <oc r="P299">
      <v>2301</v>
    </oc>
    <nc r="P299"/>
  </rcc>
  <rcc rId="58179" sId="12">
    <oc r="M363" t="inlineStr">
      <is>
        <t>ф №26-я школа</t>
      </is>
    </oc>
    <nc r="M363"/>
  </rcc>
  <rcc rId="58180" sId="12">
    <oc r="N363" t="inlineStr">
      <is>
        <t>Сепаратор</t>
      </is>
    </oc>
    <nc r="N363"/>
  </rcc>
  <rcc rId="58181" sId="12" numFmtId="19">
    <oc r="O363">
      <v>42733</v>
    </oc>
    <nc r="O363"/>
  </rcc>
  <rcc rId="58182" sId="12">
    <oc r="P363">
      <v>2365</v>
    </oc>
    <nc r="P363"/>
  </rcc>
  <rcc rId="58183" sId="12">
    <oc r="M63" t="inlineStr">
      <is>
        <t>ф№ 26 школа</t>
      </is>
    </oc>
    <nc r="M63"/>
  </rcc>
  <rcc rId="58184" sId="12">
    <oc r="N63" t="inlineStr">
      <is>
        <t>Сепаратор 35/10 кВ</t>
      </is>
    </oc>
    <nc r="N63"/>
  </rcc>
  <rcc rId="58185" sId="12" numFmtId="19">
    <oc r="O63">
      <v>42688</v>
    </oc>
    <nc r="O63"/>
  </rcc>
  <rcc rId="58186" sId="12">
    <oc r="P63">
      <v>2063</v>
    </oc>
    <nc r="P63"/>
  </rcc>
  <rcc rId="58187" sId="12">
    <oc r="B141" t="inlineStr">
      <is>
        <t>Центральные РЭС</t>
      </is>
    </oc>
    <nc r="B141"/>
  </rcc>
  <rcc rId="58188" sId="12">
    <oc r="C141">
      <v>2094</v>
    </oc>
    <nc r="C141"/>
  </rcc>
  <rcc rId="58189" sId="12" numFmtId="19">
    <oc r="D141">
      <v>42697</v>
    </oc>
    <nc r="D141"/>
  </rcc>
  <rcc rId="58190" sId="12">
    <oc r="E141" t="inlineStr">
      <is>
        <t>Мутай-гаджиев Магомедали Абдулмуслимович</t>
      </is>
    </oc>
    <nc r="E141"/>
  </rcc>
  <rcc rId="58191" sId="12">
    <oc r="F141" t="inlineStr">
      <is>
        <t>население</t>
      </is>
    </oc>
    <nc r="F141"/>
  </rcc>
  <rcc rId="58192" sId="12">
    <oc r="G141" t="inlineStr">
      <is>
        <t>РД, ГУ "Махачкалинское лесничество" Сулакского участкового лесничества, квартал №37, выдел 1</t>
      </is>
    </oc>
    <nc r="G141"/>
  </rcc>
  <rcc rId="58193" sId="12">
    <oc r="H141">
      <v>50</v>
    </oc>
    <nc r="H141"/>
  </rcc>
  <rcc rId="58194" sId="12">
    <oc r="I141">
      <v>50</v>
    </oc>
    <nc r="I141"/>
  </rcc>
  <rcc rId="58195" sId="12">
    <oc r="J141">
      <v>0</v>
    </oc>
    <nc r="J141"/>
  </rcc>
  <rcc rId="58196" sId="12">
    <oc r="K141">
      <v>10</v>
    </oc>
    <nc r="K141"/>
  </rcc>
  <rcc rId="58197" sId="12">
    <oc r="B81" t="inlineStr">
      <is>
        <t>МГЭС</t>
      </is>
    </oc>
    <nc r="B81"/>
  </rcc>
  <rcc rId="58198" sId="12">
    <oc r="C81">
      <v>2063</v>
    </oc>
    <nc r="C81"/>
  </rcc>
  <rcc rId="58199" sId="12" numFmtId="19">
    <oc r="D81">
      <v>42692</v>
    </oc>
    <nc r="D81"/>
  </rcc>
  <rcc rId="58200" sId="12">
    <oc r="E81" t="inlineStr">
      <is>
        <t>Казиев Валерий Алимурадович</t>
      </is>
    </oc>
    <nc r="E81"/>
  </rcc>
  <rcc rId="58201" sId="12">
    <oc r="F81" t="inlineStr">
      <is>
        <t>мебельный цех</t>
      </is>
    </oc>
    <nc r="F81"/>
  </rcc>
  <rcc rId="58202" sId="12">
    <oc r="G81" t="inlineStr">
      <is>
        <t>РД, г. Махачкала, ул. Бейбулатова, 28, участок -А, ЗУ2/13</t>
      </is>
    </oc>
    <nc r="G81"/>
  </rcc>
  <rcc rId="58203" sId="12">
    <oc r="H81">
      <v>50</v>
    </oc>
    <nc r="H81"/>
  </rcc>
  <rcc rId="58204" sId="12">
    <oc r="I81">
      <v>50</v>
    </oc>
    <nc r="I81"/>
  </rcc>
  <rcc rId="58205" sId="12">
    <oc r="J81">
      <v>0</v>
    </oc>
    <nc r="J81"/>
  </rcc>
  <rcc rId="58206" sId="12">
    <oc r="K81">
      <v>6</v>
    </oc>
    <nc r="K81"/>
  </rcc>
  <rcc rId="58207" sId="12">
    <oc r="M141" t="inlineStr">
      <is>
        <t>ф №6</t>
      </is>
    </oc>
    <nc r="M141"/>
  </rcc>
  <rcc rId="58208" sId="12">
    <oc r="N141" t="inlineStr">
      <is>
        <t>Согратль      35/10 кВ</t>
      </is>
    </oc>
    <nc r="N141"/>
  </rcc>
  <rcc rId="58209" sId="12" numFmtId="19">
    <oc r="O141">
      <v>42698</v>
    </oc>
    <nc r="O141"/>
  </rcc>
  <rcc rId="58210" sId="12">
    <oc r="P141">
      <v>2143</v>
    </oc>
    <nc r="P141"/>
  </rcc>
  <rcc rId="58211" sId="12">
    <oc r="M81" t="inlineStr">
      <is>
        <t>ф № 24</t>
      </is>
    </oc>
    <nc r="M81"/>
  </rcc>
  <rcc rId="58212" sId="12">
    <oc r="N81" t="inlineStr">
      <is>
        <t>Стекловолокно 35/6</t>
      </is>
    </oc>
    <nc r="N81"/>
  </rcc>
  <rcc rId="58213" sId="12" numFmtId="19">
    <oc r="O81">
      <v>42692</v>
    </oc>
    <nc r="O81"/>
  </rcc>
  <rcc rId="58214" sId="12">
    <oc r="P81">
      <v>2083</v>
    </oc>
    <nc r="P81"/>
  </rcc>
  <rcc rId="58215" sId="12">
    <oc r="B148" t="inlineStr">
      <is>
        <t>Хасавюртовские РЭС</t>
      </is>
    </oc>
    <nc r="B148"/>
  </rcc>
  <rcc rId="58216" sId="12">
    <oc r="C148">
      <v>2105</v>
    </oc>
    <nc r="C148"/>
  </rcc>
  <rcc rId="58217" sId="12" numFmtId="19">
    <oc r="D148">
      <v>42698</v>
    </oc>
    <nc r="D148"/>
  </rcc>
  <rcc rId="58218" sId="12">
    <oc r="E148" t="inlineStr">
      <is>
        <t>Маммаев Руслан Пидуриевич</t>
      </is>
    </oc>
    <nc r="E148"/>
  </rcc>
  <rcc rId="58219" sId="12">
    <oc r="F148" t="inlineStr">
      <is>
        <t>столярный цех</t>
      </is>
    </oc>
    <nc r="F148"/>
  </rcc>
  <rcc rId="58220" sId="12">
    <oc r="G148" t="inlineStr">
      <is>
        <t>РД. Хасавюртовский район, с. Сулевкент</t>
      </is>
    </oc>
    <nc r="G148"/>
  </rcc>
  <rcc rId="58221" sId="12">
    <oc r="H148">
      <v>80</v>
    </oc>
    <nc r="H148"/>
  </rcc>
  <rcc rId="58222" sId="12">
    <oc r="I148">
      <v>80</v>
    </oc>
    <nc r="I148"/>
  </rcc>
  <rcc rId="58223" sId="12">
    <oc r="J148">
      <v>0</v>
    </oc>
    <nc r="J148"/>
  </rcc>
  <rcc rId="58224" sId="12">
    <oc r="K148">
      <v>10</v>
    </oc>
    <nc r="K148"/>
  </rcc>
  <rcc rId="58225" sId="12">
    <oc r="M148" t="inlineStr">
      <is>
        <t>ф №1</t>
      </is>
    </oc>
    <nc r="M148"/>
  </rcc>
  <rcc rId="58226" sId="12">
    <oc r="N148" t="inlineStr">
      <is>
        <t>Сулевкент 110/10 кВ</t>
      </is>
    </oc>
    <nc r="N148"/>
  </rcc>
  <rcc rId="58227" sId="12" numFmtId="19">
    <oc r="O148">
      <v>42698</v>
    </oc>
    <nc r="O148"/>
  </rcc>
  <rcc rId="58228" sId="12">
    <oc r="P148">
      <v>2150</v>
    </oc>
    <nc r="P148"/>
  </rcc>
  <rcc rId="58229" sId="12">
    <oc r="B25" t="inlineStr">
      <is>
        <t>МГЭС</t>
      </is>
    </oc>
    <nc r="B25"/>
  </rcc>
  <rcc rId="58230" sId="12">
    <oc r="C25">
      <v>1982</v>
    </oc>
    <nc r="C25"/>
  </rcc>
  <rcc rId="58231" sId="12" numFmtId="19">
    <oc r="D25">
      <v>42677</v>
    </oc>
    <nc r="D25"/>
  </rcc>
  <rcc rId="58232" sId="12">
    <oc r="E25" t="inlineStr">
      <is>
        <t>Гафуров Гайдар Игоревич</t>
      </is>
    </oc>
    <nc r="E25"/>
  </rcc>
  <rcc rId="58233" sId="12">
    <oc r="F25" t="inlineStr">
      <is>
        <t>БКТП для электроснабжения многоквартирного жилого дома</t>
      </is>
    </oc>
    <nc r="F25"/>
  </rcc>
  <rcc rId="58234" sId="12">
    <oc r="G25" t="inlineStr">
      <is>
        <t>РД, г.Махачкала, около КОРа и ст. "Вагонник"</t>
      </is>
    </oc>
    <nc r="G25"/>
  </rcc>
  <rcc rId="58235" sId="12">
    <oc r="H25">
      <v>665</v>
    </oc>
    <nc r="H25"/>
  </rcc>
  <rcc rId="58236" sId="12">
    <oc r="I25">
      <v>665</v>
    </oc>
    <nc r="I25"/>
  </rcc>
  <rcc rId="58237" sId="12">
    <oc r="J25">
      <v>0</v>
    </oc>
    <nc r="J25"/>
  </rcc>
  <rcc rId="58238" sId="12">
    <oc r="K25">
      <v>10</v>
    </oc>
    <nc r="K25"/>
  </rcc>
  <rcc rId="58239" sId="12">
    <oc r="M25" t="inlineStr">
      <is>
        <t>ф №6</t>
      </is>
    </oc>
    <nc r="M25"/>
  </rcc>
  <rcc rId="58240" sId="12">
    <oc r="N25" t="inlineStr">
      <is>
        <t>Тепличный комбинат 35/10 кВ</t>
      </is>
    </oc>
    <nc r="N25"/>
  </rcc>
  <rcc rId="58241" sId="12" numFmtId="19">
    <oc r="O25">
      <v>42677</v>
    </oc>
    <nc r="O25"/>
  </rcc>
  <rcc rId="58242" sId="12">
    <oc r="P25">
      <v>2025</v>
    </oc>
    <nc r="P25"/>
  </rcc>
  <rcc rId="58243" sId="12">
    <oc r="B71" t="inlineStr">
      <is>
        <t>Ботлихские РЭС</t>
      </is>
    </oc>
    <nc r="B71"/>
  </rcc>
  <rcc rId="58244" sId="12">
    <oc r="C71">
      <v>2028</v>
    </oc>
    <nc r="C71"/>
  </rcc>
  <rcc rId="58245" sId="12" numFmtId="19">
    <oc r="D71">
      <v>42689</v>
    </oc>
    <nc r="D71"/>
  </rcc>
  <rcc rId="58246" sId="12">
    <oc r="E71" t="inlineStr">
      <is>
        <t>Администрация СП "сельсовет Мунинский" в лице Главы АСП Идрисова И.М.</t>
      </is>
    </oc>
    <nc r="E71"/>
  </rcc>
  <rcc rId="58247" sId="12">
    <oc r="F71" t="inlineStr">
      <is>
        <t>ЗКТП для электроснабжения жилых домов</t>
      </is>
    </oc>
    <nc r="F71"/>
  </rcc>
  <rcc rId="58248" sId="12">
    <oc r="G71" t="inlineStr">
      <is>
        <t>РД, Ботлихский район,            с. Муни</t>
      </is>
    </oc>
    <nc r="G71"/>
  </rcc>
  <rcc rId="58249" sId="12">
    <oc r="H71">
      <v>100</v>
    </oc>
    <nc r="H71"/>
  </rcc>
  <rcc rId="58250" sId="12">
    <oc r="I71">
      <v>100</v>
    </oc>
    <nc r="I71"/>
  </rcc>
  <rcc rId="58251" sId="12">
    <oc r="J71">
      <v>0</v>
    </oc>
    <nc r="J71"/>
  </rcc>
  <rcc rId="58252" sId="12">
    <oc r="K71">
      <v>10</v>
    </oc>
    <nc r="K71"/>
  </rcc>
  <rcc rId="58253" sId="12">
    <oc r="M71" t="inlineStr">
      <is>
        <t>ф№3</t>
      </is>
    </oc>
    <nc r="M71"/>
  </rcc>
  <rcc rId="58254" sId="12">
    <oc r="N71" t="inlineStr">
      <is>
        <t>Тлох</t>
      </is>
    </oc>
    <nc r="N71"/>
  </rcc>
  <rcc rId="58255" sId="12" numFmtId="19">
    <oc r="O71">
      <v>42689</v>
    </oc>
    <nc r="O71"/>
  </rcc>
  <rcc rId="58256" sId="12">
    <oc r="P71">
      <v>2071</v>
    </oc>
    <nc r="P71"/>
  </rcc>
  <rcc rId="58257" sId="12">
    <oc r="B31" t="inlineStr">
      <is>
        <t>МГЭС</t>
      </is>
    </oc>
    <nc r="B31"/>
  </rcc>
  <rcc rId="58258" sId="12">
    <oc r="C31">
      <v>1988</v>
    </oc>
    <nc r="C31"/>
  </rcc>
  <rcc rId="58259" sId="12" numFmtId="19">
    <oc r="D31">
      <v>42677</v>
    </oc>
    <nc r="D31"/>
  </rcc>
  <rcc rId="58260" sId="12">
    <oc r="E31" t="inlineStr">
      <is>
        <t>Газиева Написат Насрулаевна</t>
      </is>
    </oc>
    <nc r="E31"/>
  </rcc>
  <rcc rId="58261" sId="12">
    <oc r="F31" t="inlineStr">
      <is>
        <t>ГКТП для электроснабжения коммерческого здания с жилыми помещениями</t>
      </is>
    </oc>
    <nc r="F31"/>
  </rcc>
  <rcc rId="58262" sId="12">
    <oc r="G31" t="inlineStr">
      <is>
        <t>РД, г.Махачкала, ул. Абубакарова, д. 109</t>
      </is>
    </oc>
    <nc r="G31"/>
  </rcc>
  <rcc rId="58263" sId="12">
    <oc r="H31">
      <v>80</v>
    </oc>
    <nc r="H31"/>
  </rcc>
  <rcc rId="58264" sId="12">
    <oc r="I31">
      <v>80</v>
    </oc>
    <nc r="I31"/>
  </rcc>
  <rcc rId="58265" sId="12">
    <oc r="J31">
      <v>0</v>
    </oc>
    <nc r="J31"/>
  </rcc>
  <rcc rId="58266" sId="12">
    <oc r="K31">
      <v>6</v>
    </oc>
    <nc r="K31"/>
  </rcc>
  <rcc rId="58267" sId="12">
    <oc r="M31" t="inlineStr">
      <is>
        <t>ф№618</t>
      </is>
    </oc>
    <nc r="M31"/>
  </rcc>
  <rcc rId="58268" sId="12">
    <oc r="N31" t="inlineStr">
      <is>
        <t>ЦПП 110/10/6 кВ</t>
      </is>
    </oc>
    <nc r="N31"/>
  </rcc>
  <rcc rId="58269" sId="12" numFmtId="19">
    <oc r="O31">
      <v>42677</v>
    </oc>
    <nc r="O31"/>
  </rcc>
  <rcc rId="58270" sId="12">
    <oc r="P31">
      <v>2031</v>
    </oc>
    <nc r="P31"/>
  </rcc>
  <rcc rId="58271" sId="12">
    <oc r="B115" t="inlineStr">
      <is>
        <t>Шамильские РЭС</t>
      </is>
    </oc>
    <nc r="B115"/>
  </rcc>
  <rcc rId="58272" sId="12">
    <oc r="C115">
      <v>2072</v>
    </oc>
    <nc r="C115"/>
  </rcc>
  <rcc rId="58273" sId="12" numFmtId="19">
    <oc r="D115">
      <v>42695</v>
    </oc>
    <nc r="D115"/>
  </rcc>
  <rcc rId="58274" sId="12">
    <oc r="E115" t="inlineStr">
      <is>
        <t>Администрация МО "село Хучада", в лице главы Джамалодинова Курбан-Гусейна Таймасхановича</t>
      </is>
    </oc>
    <nc r="E115"/>
  </rcc>
  <rcc rId="58275" sId="12">
    <oc r="F115" t="inlineStr">
      <is>
        <t>жилой МКР</t>
      </is>
    </oc>
    <nc r="F115"/>
  </rcc>
  <rcc rId="58276" sId="12">
    <oc r="G115" t="inlineStr">
      <is>
        <t>РД, Шамильский район, с. Новая Хучада</t>
      </is>
    </oc>
    <nc r="G115"/>
  </rcc>
  <rcc rId="58277" sId="12">
    <oc r="H115">
      <v>210</v>
    </oc>
    <nc r="H115"/>
  </rcc>
  <rcc rId="58278" sId="12">
    <oc r="I115">
      <v>210</v>
    </oc>
    <nc r="I115"/>
  </rcc>
  <rcc rId="58279" sId="12">
    <oc r="J115">
      <v>0</v>
    </oc>
    <nc r="J115"/>
  </rcc>
  <rcc rId="58280" sId="12">
    <oc r="K115">
      <v>10</v>
    </oc>
    <nc r="K115"/>
  </rcc>
  <rcc rId="58281" sId="12">
    <oc r="M115" t="inlineStr">
      <is>
        <t>ф № 2</t>
      </is>
    </oc>
    <nc r="M115"/>
  </rcc>
  <rcc rId="58282" sId="12">
    <oc r="N115" t="inlineStr">
      <is>
        <t>Шамильская 110/10 кВ</t>
      </is>
    </oc>
    <nc r="N115"/>
  </rcc>
  <rcc rId="58283" sId="12" numFmtId="19">
    <oc r="O115">
      <v>42695</v>
    </oc>
    <nc r="O115"/>
  </rcc>
  <rcc rId="58284" sId="12">
    <oc r="P115">
      <v>2117</v>
    </oc>
    <nc r="P115"/>
  </rcc>
  <rcc rId="58285" sId="12">
    <oc r="B352" t="inlineStr">
      <is>
        <t>Центральные РЭС</t>
      </is>
    </oc>
    <nc r="B352"/>
  </rcc>
  <rcc rId="58286" sId="12">
    <oc r="C352">
      <v>2321</v>
    </oc>
    <nc r="C352"/>
  </rcc>
  <rcc rId="58287" sId="12" numFmtId="19">
    <oc r="D352">
      <v>42731</v>
    </oc>
    <nc r="D352"/>
  </rcc>
  <rcc rId="58288" sId="12">
    <oc r="E352" t="inlineStr">
      <is>
        <t>Давудмагомедов Арсен Магомедович</t>
      </is>
    </oc>
    <nc r="E352"/>
  </rcc>
  <rcc rId="58289" sId="12">
    <oc r="F352" t="inlineStr">
      <is>
        <t>жилой МКР</t>
      </is>
    </oc>
    <nc r="F352"/>
  </rcc>
  <rcc rId="58290" sId="12">
    <oc r="G352" t="inlineStr">
      <is>
        <t>РД, г.Махачкала, пгт. Шамхал</t>
      </is>
    </oc>
    <nc r="G352"/>
  </rcc>
  <rcc rId="58291" sId="12">
    <oc r="H352">
      <v>100</v>
    </oc>
    <nc r="H352"/>
  </rcc>
  <rcc rId="58292" sId="12">
    <oc r="I352">
      <v>100</v>
    </oc>
    <nc r="I352"/>
  </rcc>
  <rcc rId="58293" sId="12">
    <oc r="J352">
      <v>0</v>
    </oc>
    <nc r="J352"/>
  </rcc>
  <rcc rId="58294" sId="12">
    <oc r="K352">
      <v>10</v>
    </oc>
    <nc r="K352"/>
  </rcc>
  <rcc rId="58295" sId="12">
    <oc r="M352" t="inlineStr">
      <is>
        <t>ф №2</t>
      </is>
    </oc>
    <nc r="M352"/>
  </rcc>
  <rcc rId="58296" sId="12">
    <oc r="N352" t="inlineStr">
      <is>
        <t xml:space="preserve">Шамхал </t>
      </is>
    </oc>
    <nc r="N352"/>
  </rcc>
  <rcc rId="58297" sId="12" numFmtId="19">
    <oc r="O352">
      <v>42731</v>
    </oc>
    <nc r="O352"/>
  </rcc>
  <rcc rId="58298" sId="12">
    <oc r="P352">
      <v>2354</v>
    </oc>
    <nc r="P352"/>
  </rcc>
  <rcc rId="58299" sId="12">
    <oc r="B190" t="inlineStr">
      <is>
        <t>Центральные РЭС</t>
      </is>
    </oc>
    <nc r="B190"/>
  </rcc>
  <rcc rId="58300" sId="12">
    <oc r="C190">
      <v>2191</v>
    </oc>
    <nc r="C190"/>
  </rcc>
  <rcc rId="58301" sId="12" numFmtId="19">
    <oc r="D190">
      <v>42711</v>
    </oc>
    <nc r="D190"/>
  </rcc>
  <rcc rId="58302" sId="12">
    <oc r="E190" t="inlineStr">
      <is>
        <t>Духовная Образовательная Религиозная Организация высшего образования "ДИУ им. Шейха-Мухаммад-Арифа</t>
      </is>
    </oc>
    <nc r="E190"/>
  </rcc>
  <rcc rId="58303" sId="12">
    <oc r="F190" t="inlineStr">
      <is>
        <t>Дагестанский ИсламскийУниверситет</t>
      </is>
    </oc>
    <nc r="F190"/>
  </rcc>
  <rcc rId="58304" sId="12">
    <oc r="G190" t="inlineStr">
      <is>
        <t>РД, г.Махачкала, пос. Шамхал</t>
      </is>
    </oc>
    <nc r="G190"/>
  </rcc>
  <rcc rId="58305" sId="12">
    <oc r="H190">
      <v>50</v>
    </oc>
    <nc r="H190"/>
  </rcc>
  <rcc rId="58306" sId="12">
    <oc r="I190">
      <v>50</v>
    </oc>
    <nc r="I190"/>
  </rcc>
  <rcc rId="58307" sId="12">
    <oc r="J190">
      <v>0</v>
    </oc>
    <nc r="J190"/>
  </rcc>
  <rcc rId="58308" sId="12">
    <oc r="K190">
      <v>10</v>
    </oc>
    <nc r="K190"/>
  </rcc>
  <rcc rId="58309" sId="12">
    <oc r="M190" t="inlineStr">
      <is>
        <t>ф №2</t>
      </is>
    </oc>
    <nc r="M190"/>
  </rcc>
  <rcc rId="58310" sId="12">
    <oc r="N190" t="inlineStr">
      <is>
        <t>Шамхал 110/35/10 кВ</t>
      </is>
    </oc>
    <nc r="N190"/>
  </rcc>
  <rcc rId="58311" sId="12" numFmtId="19">
    <oc r="O190">
      <v>42711</v>
    </oc>
    <nc r="O190"/>
  </rcc>
  <rcc rId="58312" sId="12">
    <oc r="P190">
      <v>2192</v>
    </oc>
    <nc r="P190"/>
  </rcc>
  <rcc rId="58313" sId="12">
    <oc r="B18" t="inlineStr">
      <is>
        <t>Хасавюртовские РЭС</t>
      </is>
    </oc>
    <nc r="B18"/>
  </rcc>
  <rcc rId="58314" sId="12">
    <oc r="C18">
      <v>1975</v>
    </oc>
    <nc r="C18"/>
  </rcc>
  <rcc rId="58315" sId="12" numFmtId="19">
    <oc r="D18">
      <v>42677</v>
    </oc>
    <nc r="D18"/>
  </rcc>
  <rcc rId="58316" sId="12">
    <oc r="E18" t="inlineStr">
      <is>
        <t>Администрация МО "село Эндирей" в лице главы МО Алиева К.А.</t>
      </is>
    </oc>
    <nc r="E18"/>
  </rcc>
  <rcc rId="58317" sId="12">
    <oc r="F18" t="inlineStr">
      <is>
        <t>КТП для электроснабжения жилых домов</t>
      </is>
    </oc>
    <nc r="F18"/>
  </rcc>
  <rcc rId="58318" sId="12">
    <oc r="G18" t="inlineStr">
      <is>
        <t>РД, Хасавюртовский район, с.Эндирей</t>
      </is>
    </oc>
    <nc r="G18"/>
  </rcc>
  <rcc rId="58319" sId="12">
    <oc r="H18">
      <v>100</v>
    </oc>
    <nc r="H18"/>
  </rcc>
  <rcc rId="58320" sId="12">
    <oc r="I18">
      <v>100</v>
    </oc>
    <nc r="I18"/>
  </rcc>
  <rcc rId="58321" sId="12">
    <oc r="J18">
      <v>0</v>
    </oc>
    <nc r="J18"/>
  </rcc>
  <rcc rId="58322" sId="12">
    <oc r="K18">
      <v>10</v>
    </oc>
    <nc r="K18"/>
  </rcc>
  <rcc rId="58323" sId="12">
    <oc r="M18" t="inlineStr">
      <is>
        <t>ф№3</t>
      </is>
    </oc>
    <nc r="M18"/>
  </rcc>
  <rcc rId="58324" sId="12">
    <oc r="N18" t="inlineStr">
      <is>
        <t>Эндирей</t>
      </is>
    </oc>
    <nc r="N18"/>
  </rcc>
  <rcc rId="58325" sId="12" numFmtId="19">
    <oc r="O18">
      <v>42677</v>
    </oc>
    <nc r="O18"/>
  </rcc>
  <rcc rId="58326" sId="12">
    <oc r="P18">
      <v>2017</v>
    </oc>
    <nc r="P18"/>
  </rcc>
  <rcc rId="58327" sId="12">
    <oc r="B191" t="inlineStr">
      <is>
        <t>МГЭС</t>
      </is>
    </oc>
    <nc r="B191"/>
  </rcc>
  <rcc rId="58328" sId="12">
    <oc r="C191">
      <v>2174</v>
    </oc>
    <nc r="C191"/>
  </rcc>
  <rcc rId="58329" sId="12" numFmtId="19">
    <oc r="D191">
      <v>42710</v>
    </oc>
    <nc r="D191"/>
  </rcc>
  <rcc rId="58330" sId="12">
    <oc r="E191" t="inlineStr">
      <is>
        <t>МКУ "Комитет по строительству", в лице председателя Каласова Арсена Абдурахмановича</t>
      </is>
    </oc>
    <nc r="E191"/>
  </rcc>
  <rcc rId="58331" sId="12">
    <oc r="F191" t="inlineStr">
      <is>
        <t>детский сад на 140 мест</t>
      </is>
    </oc>
    <nc r="F191"/>
  </rcc>
  <rcc rId="58332" sId="12">
    <oc r="G191" t="inlineStr">
      <is>
        <t>РД. Г.Махачкала, пос.Н.Кяхулай, ул.Центральная</t>
      </is>
    </oc>
    <nc r="G191"/>
  </rcc>
  <rcc rId="58333" sId="12">
    <oc r="H191">
      <v>95.5</v>
    </oc>
    <nc r="H191"/>
  </rcc>
  <rcc rId="58334" sId="12">
    <oc r="I191">
      <v>95.5</v>
    </oc>
    <nc r="I191"/>
  </rcc>
  <rcc rId="58335" sId="12">
    <oc r="J191">
      <v>0</v>
    </oc>
    <nc r="J191"/>
  </rcc>
  <rcc rId="58336" sId="12">
    <oc r="K191">
      <v>10</v>
    </oc>
    <nc r="K191"/>
  </rcc>
  <rcc rId="58337" sId="12">
    <oc r="M191" t="inlineStr">
      <is>
        <t>ф №8</t>
      </is>
    </oc>
    <nc r="M191"/>
  </rcc>
  <rcc rId="58338" sId="12">
    <oc r="N191" t="inlineStr">
      <is>
        <t xml:space="preserve">Юго-Восточная  </t>
      </is>
    </oc>
    <nc r="N191"/>
  </rcc>
  <rcc rId="58339" sId="12" numFmtId="19">
    <oc r="O191">
      <v>42711</v>
    </oc>
    <nc r="O191"/>
  </rcc>
  <rcc rId="58340" sId="12">
    <oc r="P191">
      <v>2193</v>
    </oc>
    <nc r="P191"/>
  </rcc>
  <rcc rId="58341" sId="12">
    <oc r="B230" t="inlineStr">
      <is>
        <t>Южно-сухокумские ГЭС</t>
      </is>
    </oc>
    <nc r="B230"/>
  </rcc>
  <rcc rId="58342" sId="12">
    <oc r="C230">
      <v>2200</v>
    </oc>
    <nc r="C230"/>
  </rcc>
  <rcc rId="58343" sId="12" numFmtId="19">
    <oc r="D230">
      <v>42712</v>
    </oc>
    <nc r="D230"/>
  </rcc>
  <rcc rId="58344" sId="12">
    <oc r="E230" t="inlineStr">
      <is>
        <t>ОАО ПКК "Калибр" в лице генерального директора Каландарова</t>
      </is>
    </oc>
    <nc r="E230"/>
  </rcc>
  <rcc rId="58345" sId="12">
    <oc r="F230" t="inlineStr">
      <is>
        <t>мясоперерабатывающий комбинат</t>
      </is>
    </oc>
    <nc r="F230"/>
  </rcc>
  <rcc rId="58346" sId="12">
    <oc r="G230" t="inlineStr">
      <is>
        <t>РД, г.Южно-Сухокумск</t>
      </is>
    </oc>
    <nc r="G230"/>
  </rcc>
  <rcc rId="58347" sId="12">
    <oc r="H230">
      <v>128</v>
    </oc>
    <nc r="H230"/>
  </rcc>
  <rcc rId="58348" sId="12">
    <oc r="I230">
      <v>128</v>
    </oc>
    <nc r="I230"/>
  </rcc>
  <rcc rId="58349" sId="12">
    <oc r="J230">
      <v>0</v>
    </oc>
    <nc r="J230"/>
  </rcc>
  <rcc rId="58350" sId="12">
    <oc r="K230">
      <v>6</v>
    </oc>
    <nc r="K230"/>
  </rcc>
  <rcc rId="58351" sId="12">
    <oc r="M230" t="inlineStr">
      <is>
        <t>ф№310</t>
      </is>
    </oc>
    <nc r="M230"/>
  </rcc>
  <rcc rId="58352" sId="12">
    <oc r="N230" t="inlineStr">
      <is>
        <t>Южно-Сухокумск</t>
      </is>
    </oc>
    <nc r="N230"/>
  </rcc>
  <rcc rId="58353" sId="12" numFmtId="19">
    <oc r="O230">
      <v>42712</v>
    </oc>
    <nc r="O230"/>
  </rcc>
  <rcc rId="58354" sId="12">
    <oc r="P230">
      <v>2232</v>
    </oc>
    <nc r="P230"/>
  </rcc>
  <rcc rId="58355" sId="12">
    <oc r="B9" t="inlineStr">
      <is>
        <t>Кизлярские ГЭС</t>
      </is>
    </oc>
    <nc r="B9"/>
  </rcc>
  <rcc rId="58356" sId="12">
    <oc r="C9">
      <v>1966</v>
    </oc>
    <nc r="C9"/>
  </rcc>
  <rcc rId="58357" sId="12" numFmtId="19">
    <oc r="D9">
      <v>42677</v>
    </oc>
    <nc r="D9"/>
  </rcc>
  <rcc rId="58358" sId="12">
    <oc r="E9" t="inlineStr">
      <is>
        <t>Багаудинова Саида Гаджимагомедовна</t>
      </is>
    </oc>
    <nc r="E9"/>
  </rcc>
  <rcc rId="58359" sId="12">
    <oc r="F9" t="inlineStr">
      <is>
        <t>ГКТП для электроснабжения многоквартирного жилого дома</t>
      </is>
    </oc>
    <nc r="F9"/>
  </rcc>
  <rcc rId="58360" sId="12">
    <oc r="G9" t="inlineStr">
      <is>
        <t>РД, г.Махачкала, МКР "ДОСААФ", уч.23,24</t>
      </is>
    </oc>
    <nc r="G9"/>
  </rcc>
  <rcc rId="58361" sId="12">
    <oc r="H9">
      <v>297</v>
    </oc>
    <nc r="H9"/>
  </rcc>
  <rcc rId="58362" sId="12">
    <oc r="I9">
      <v>297</v>
    </oc>
    <nc r="I9"/>
  </rcc>
  <rcc rId="58363" sId="12">
    <oc r="J9">
      <v>0</v>
    </oc>
    <nc r="J9"/>
  </rcc>
  <rcc rId="58364" sId="12">
    <oc r="K9">
      <v>10</v>
    </oc>
    <nc r="K9"/>
  </rcc>
  <rcc rId="58365" sId="12">
    <oc r="B35" t="inlineStr">
      <is>
        <t>МГЭС</t>
      </is>
    </oc>
    <nc r="B35"/>
  </rcc>
  <rcc rId="58366" sId="12">
    <oc r="C35">
      <v>1992</v>
    </oc>
    <nc r="C35"/>
  </rcc>
  <rcc rId="58367" sId="12" numFmtId="19">
    <oc r="D35">
      <v>42677</v>
    </oc>
    <nc r="D35"/>
  </rcc>
  <rcc rId="58368" sId="12">
    <oc r="E35" t="inlineStr">
      <is>
        <t>Гасалихмаев Омар Магомедович</t>
      </is>
    </oc>
    <nc r="E35"/>
  </rcc>
  <rcc rId="58369" sId="12">
    <oc r="F35" t="inlineStr">
      <is>
        <t>ГКТП для электроснабжения многоквартирного жилого дома</t>
      </is>
    </oc>
    <nc r="F35"/>
  </rcc>
  <rcc rId="58370" sId="12">
    <oc r="G35" t="inlineStr">
      <is>
        <t>РД, г.Махачкала, пос. завода Сепараторов ЗУ 2 ЗУ/1, ЗУ 2 ЗУ/2</t>
      </is>
    </oc>
    <nc r="G35"/>
  </rcc>
  <rcc rId="58371" sId="12">
    <oc r="H35">
      <v>110</v>
    </oc>
    <nc r="H35"/>
  </rcc>
  <rcc rId="58372" sId="12">
    <oc r="I35">
      <v>110</v>
    </oc>
    <nc r="I35"/>
  </rcc>
  <rcc rId="58373" sId="12">
    <oc r="J35">
      <v>0</v>
    </oc>
    <nc r="J35"/>
  </rcc>
  <rcc rId="58374" sId="12">
    <oc r="K35">
      <v>10</v>
    </oc>
    <nc r="K35"/>
  </rcc>
  <rcc rId="58375" sId="12" numFmtId="19">
    <oc r="O9">
      <v>42677</v>
    </oc>
    <nc r="O9"/>
  </rcc>
  <rcc rId="58376" sId="12">
    <oc r="P9">
      <v>2008</v>
    </oc>
    <nc r="P9"/>
  </rcc>
  <rcc rId="58377" sId="12" numFmtId="19">
    <oc r="O35">
      <v>42677</v>
    </oc>
    <nc r="O35"/>
  </rcc>
  <rcc rId="58378" sId="12">
    <oc r="P35">
      <v>2035</v>
    </oc>
    <nc r="P35"/>
  </rcc>
  <rcc rId="58379" sId="12">
    <oc r="B59" t="inlineStr">
      <is>
        <t>МГЭС</t>
      </is>
    </oc>
    <nc r="B59"/>
  </rcc>
  <rcc rId="58380" sId="12">
    <oc r="C59">
      <v>2016</v>
    </oc>
    <nc r="C59"/>
  </rcc>
  <rcc rId="58381" sId="12" numFmtId="19">
    <oc r="D59">
      <v>42688</v>
    </oc>
    <nc r="D59"/>
  </rcc>
  <rcc rId="58382" sId="12">
    <oc r="E59" t="inlineStr">
      <is>
        <t>Идрисов Хабиб Жамалудинович</t>
      </is>
    </oc>
    <nc r="E59"/>
  </rcc>
  <rcc rId="58383" sId="12">
    <oc r="F59" t="inlineStr">
      <is>
        <t>ГКТП для электроснабжения многоквартирного жилого дома</t>
      </is>
    </oc>
    <nc r="F59"/>
  </rcc>
  <rcc rId="58384" sId="12">
    <oc r="G59" t="inlineStr">
      <is>
        <t>РД, г.Махачкала, ул. З. Космодемьянской, в районе дома 48 "а"</t>
      </is>
    </oc>
    <nc r="G59"/>
  </rcc>
  <rcc rId="58385" sId="12">
    <oc r="H59">
      <v>100</v>
    </oc>
    <nc r="H59"/>
  </rcc>
  <rcc rId="58386" sId="12">
    <oc r="I59">
      <v>100</v>
    </oc>
    <nc r="I59"/>
  </rcc>
  <rcc rId="58387" sId="12">
    <oc r="J59">
      <v>0</v>
    </oc>
    <nc r="J59"/>
  </rcc>
  <rcc rId="58388" sId="12">
    <oc r="K59">
      <v>10</v>
    </oc>
    <nc r="K59"/>
  </rcc>
  <rcc rId="58389" sId="12">
    <oc r="B65" t="inlineStr">
      <is>
        <t>Центральные РЭС</t>
      </is>
    </oc>
    <nc r="B65"/>
  </rcc>
  <rcc rId="58390" sId="12">
    <oc r="C65">
      <v>2022</v>
    </oc>
    <nc r="C65"/>
  </rcc>
  <rcc rId="58391" sId="12" numFmtId="19">
    <oc r="D65">
      <v>42688</v>
    </oc>
    <nc r="D65"/>
  </rcc>
  <rcc rId="58392" sId="12">
    <oc r="E65" t="inlineStr">
      <is>
        <t>КФХ "Руслан" в лице главы Ахмедова Р.А.</t>
      </is>
    </oc>
    <nc r="E65"/>
  </rcc>
  <rcc rId="58393" sId="12">
    <oc r="F65" t="inlineStr">
      <is>
        <t>ЗКТП для электроснабжения КФХ</t>
      </is>
    </oc>
    <nc r="F65"/>
  </rcc>
  <rcc rId="58394" sId="12">
    <oc r="G65" t="inlineStr">
      <is>
        <t>РД, г.Махачкала, на землях совхоза Дахадаевский</t>
      </is>
    </oc>
    <nc r="G65"/>
  </rcc>
  <rcc rId="58395" sId="12">
    <oc r="H65">
      <v>240</v>
    </oc>
    <nc r="H65"/>
  </rcc>
  <rcc rId="58396" sId="12">
    <oc r="I65">
      <v>240</v>
    </oc>
    <nc r="I65"/>
  </rcc>
  <rcc rId="58397" sId="12">
    <oc r="J65">
      <v>0</v>
    </oc>
    <nc r="J65"/>
  </rcc>
  <rcc rId="58398" sId="12">
    <oc r="K65">
      <v>10</v>
    </oc>
    <nc r="K65"/>
  </rcc>
  <rcc rId="58399" sId="12" numFmtId="19">
    <oc r="O59">
      <v>42688</v>
    </oc>
    <nc r="O59"/>
  </rcc>
  <rcc rId="58400" sId="12">
    <oc r="P59">
      <v>2059</v>
    </oc>
    <nc r="P59"/>
  </rcc>
  <rcc rId="58401" sId="12" numFmtId="19">
    <oc r="O65">
      <v>42688</v>
    </oc>
    <nc r="O65"/>
  </rcc>
  <rcc rId="58402" sId="12">
    <oc r="P65">
      <v>2065</v>
    </oc>
    <nc r="P65"/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403" sId="4">
    <oc r="B14" t="inlineStr">
      <is>
        <t>Информация о технологическом присоединении энергопринимающих устройств к сетям АО "ДСК" филиалом ПАО "МРСК Северного Кавказа" за декабрь 2016г.</t>
      </is>
    </oc>
    <nc r="B14" t="inlineStr">
      <is>
        <t>Информация о технологическом присоединении энергопринимающих устройств к сетям АО "ДСК" филиалом ПАО "МРСК Северного Кавказа" за январь 2017г.</t>
      </is>
    </nc>
  </rcc>
  <rcc rId="58404" sId="4" numFmtId="4">
    <oc r="D21">
      <v>140</v>
    </oc>
    <nc r="D21"/>
  </rcc>
  <rcc rId="58405" sId="4">
    <oc r="E21">
      <f>1103+115+300</f>
    </oc>
    <nc r="E21"/>
  </rcc>
  <rcc rId="58406" sId="4" numFmtId="4">
    <oc r="F21">
      <v>111</v>
    </oc>
    <nc r="F21"/>
  </rcc>
  <rcc rId="58407" sId="4" numFmtId="4">
    <oc r="G21">
      <v>1123</v>
    </oc>
    <nc r="G21"/>
  </rcc>
  <rcc rId="58408" sId="4" numFmtId="4">
    <oc r="J21">
      <v>95</v>
    </oc>
    <nc r="J21"/>
  </rcc>
  <rcc rId="58409" sId="4" numFmtId="4">
    <oc r="K21">
      <v>722</v>
    </oc>
    <nc r="K21"/>
  </rcc>
  <rcc rId="58410" sId="4" numFmtId="4">
    <oc r="D22">
      <v>116</v>
    </oc>
    <nc r="D22"/>
  </rcc>
  <rcc rId="58411" sId="4">
    <oc r="E22">
      <f>1076+95+240</f>
    </oc>
    <nc r="E22"/>
  </rcc>
  <rcc rId="58412" sId="4" numFmtId="4">
    <oc r="F22">
      <v>83</v>
    </oc>
    <nc r="F22"/>
  </rcc>
  <rcc rId="58413" sId="4" numFmtId="4">
    <oc r="G22">
      <v>1181</v>
    </oc>
    <nc r="G22"/>
  </rcc>
  <rcc rId="58414" sId="4" numFmtId="4">
    <oc r="J22">
      <v>73</v>
    </oc>
    <nc r="J22"/>
  </rcc>
  <rcc rId="58415" sId="4" numFmtId="4">
    <oc r="K22">
      <v>520</v>
    </oc>
    <nc r="K22"/>
  </rcc>
  <rcc rId="58416" sId="4" numFmtId="4">
    <oc r="D23">
      <v>111</v>
    </oc>
    <nc r="D23"/>
  </rcc>
  <rcc rId="58417" sId="4">
    <oc r="E23">
      <f>1362+70+133+250</f>
    </oc>
    <nc r="E23"/>
  </rcc>
  <rcc rId="58418" sId="4" numFmtId="4">
    <oc r="F23">
      <v>99</v>
    </oc>
    <nc r="F23"/>
  </rcc>
  <rcc rId="58419" sId="4" numFmtId="4">
    <oc r="G23">
      <v>1565</v>
    </oc>
    <nc r="G23"/>
  </rcc>
  <rcc rId="58420" sId="4" numFmtId="4">
    <oc r="J23">
      <v>87</v>
    </oc>
    <nc r="J23"/>
  </rcc>
  <rcc rId="58421" sId="4" numFmtId="4">
    <oc r="K23">
      <v>670</v>
    </oc>
    <nc r="K23"/>
  </rcc>
  <rcc rId="58422" sId="4" numFmtId="4">
    <oc r="D24">
      <v>83</v>
    </oc>
    <nc r="D24"/>
  </rcc>
  <rcc rId="58423" sId="4" numFmtId="4">
    <oc r="E24">
      <v>1055</v>
    </oc>
    <nc r="E24"/>
  </rcc>
  <rcc rId="58424" sId="4" numFmtId="4">
    <oc r="F24">
      <v>55</v>
    </oc>
    <nc r="F24"/>
  </rcc>
  <rcc rId="58425" sId="4" numFmtId="4">
    <oc r="G24">
      <v>780</v>
    </oc>
    <nc r="G24"/>
  </rcc>
  <rcc rId="58426" sId="4" numFmtId="4">
    <oc r="J24">
      <v>35</v>
    </oc>
    <nc r="J24"/>
  </rcc>
  <rcc rId="58427" sId="4" numFmtId="4">
    <oc r="K24">
      <v>285</v>
    </oc>
    <nc r="K24"/>
  </rcc>
  <rcc rId="58428" sId="4" numFmtId="4">
    <oc r="D25">
      <v>50</v>
    </oc>
    <nc r="D25"/>
  </rcc>
  <rcc rId="58429" sId="4" numFmtId="4">
    <oc r="E25">
      <v>450</v>
    </oc>
    <nc r="E25"/>
  </rcc>
  <rcc rId="58430" sId="4" numFmtId="4">
    <oc r="F25">
      <v>42</v>
    </oc>
    <nc r="F25"/>
  </rcc>
  <rcc rId="58431" sId="4" numFmtId="4">
    <oc r="G25">
      <v>402</v>
    </oc>
    <nc r="G25"/>
  </rcc>
  <rcc rId="58432" sId="4" numFmtId="4">
    <oc r="J25">
      <v>42</v>
    </oc>
    <nc r="J25"/>
  </rcc>
  <rcc rId="58433" sId="4" numFmtId="4">
    <oc r="K25">
      <v>402</v>
    </oc>
    <nc r="K25"/>
  </rcc>
  <rcc rId="58434" sId="4" numFmtId="4">
    <oc r="D26">
      <v>15</v>
    </oc>
    <nc r="D26"/>
  </rcc>
  <rcc rId="58435" sId="4" numFmtId="4">
    <oc r="E26">
      <v>200</v>
    </oc>
    <nc r="E26"/>
  </rcc>
  <rcc rId="58436" sId="4" numFmtId="4">
    <oc r="F26">
      <v>15</v>
    </oc>
    <nc r="F26"/>
  </rcc>
  <rcc rId="58437" sId="4" numFmtId="4">
    <oc r="G26">
      <v>200</v>
    </oc>
    <nc r="G26"/>
  </rcc>
  <rcc rId="58438" sId="4" numFmtId="4">
    <oc r="J26">
      <v>15</v>
    </oc>
    <nc r="J26"/>
  </rcc>
  <rcc rId="58439" sId="4" numFmtId="4">
    <oc r="K26">
      <v>200</v>
    </oc>
    <nc r="K26"/>
  </rcc>
  <rcc rId="58440" sId="4">
    <oc r="D27">
      <v>129</v>
    </oc>
    <nc r="D27"/>
  </rcc>
  <rcc rId="58441" sId="4">
    <oc r="E27">
      <f>60+2126</f>
    </oc>
    <nc r="E27"/>
  </rcc>
  <rcc rId="58442" sId="4">
    <oc r="F27">
      <v>129</v>
    </oc>
    <nc r="F27"/>
  </rcc>
  <rcc rId="58443" sId="4">
    <oc r="G27">
      <v>2186</v>
    </oc>
    <nc r="G27"/>
  </rcc>
  <rcc rId="58444" sId="4">
    <oc r="J27">
      <v>101</v>
    </oc>
    <nc r="J27"/>
  </rcc>
  <rcc rId="58445" sId="4">
    <oc r="K27">
      <v>985</v>
    </oc>
    <nc r="K27"/>
  </rcc>
  <rcc rId="58446" sId="4" numFmtId="4">
    <oc r="D28">
      <v>40</v>
    </oc>
    <nc r="D28"/>
  </rcc>
  <rcc rId="58447" sId="4" numFmtId="4">
    <oc r="E28">
      <v>994</v>
    </oc>
    <nc r="E28"/>
  </rcc>
  <rcc rId="58448" sId="4" numFmtId="4">
    <oc r="F28">
      <v>34</v>
    </oc>
    <nc r="F28"/>
  </rcc>
  <rcc rId="58449" sId="4" numFmtId="4">
    <oc r="G28">
      <v>680</v>
    </oc>
    <nc r="G28"/>
  </rcc>
  <rcc rId="58450" sId="4" numFmtId="4">
    <oc r="J28">
      <v>34</v>
    </oc>
    <nc r="J28"/>
  </rcc>
  <rcc rId="58451" sId="4" numFmtId="4">
    <oc r="K28">
      <v>680</v>
    </oc>
    <nc r="K28"/>
  </rcc>
  <rcc rId="58452" sId="4" numFmtId="4">
    <oc r="D29">
      <v>70</v>
    </oc>
    <nc r="D29"/>
  </rcc>
  <rcc rId="58453" sId="4" numFmtId="4">
    <oc r="E29">
      <v>587</v>
    </oc>
    <nc r="E29"/>
  </rcc>
  <rcc rId="58454" sId="4" numFmtId="4">
    <oc r="F29">
      <v>57</v>
    </oc>
    <nc r="F29"/>
  </rcc>
  <rcc rId="58455" sId="4" numFmtId="4">
    <oc r="G29">
      <v>450</v>
    </oc>
    <nc r="G29"/>
  </rcc>
  <rcc rId="58456" sId="4" numFmtId="4">
    <oc r="J29">
      <v>52</v>
    </oc>
    <nc r="J29"/>
  </rcc>
  <rcc rId="58457" sId="4" numFmtId="4">
    <oc r="K29">
      <v>350</v>
    </oc>
    <nc r="K29"/>
  </rcc>
  <rcc rId="58458" sId="4" numFmtId="4">
    <oc r="D30">
      <v>76</v>
    </oc>
    <nc r="D30"/>
  </rcc>
  <rcc rId="58459" sId="4" numFmtId="4">
    <oc r="E30">
      <v>706</v>
    </oc>
    <nc r="E30"/>
  </rcc>
  <rcc rId="58460" sId="4" numFmtId="4">
    <oc r="F30">
      <v>56</v>
    </oc>
    <nc r="F30"/>
  </rcc>
  <rcc rId="58461" sId="4" numFmtId="4">
    <oc r="G30">
      <v>480</v>
    </oc>
    <nc r="G30"/>
  </rcc>
  <rcc rId="58462" sId="4" numFmtId="4">
    <oc r="J30">
      <v>56</v>
    </oc>
    <nc r="J30"/>
  </rcc>
  <rcc rId="58463" sId="4" numFmtId="4">
    <oc r="K30">
      <v>480</v>
    </oc>
    <nc r="K30"/>
  </rcc>
  <rcc rId="58464" sId="4" numFmtId="4">
    <oc r="D31">
      <v>44</v>
    </oc>
    <nc r="D31"/>
  </rcc>
  <rcc rId="58465" sId="4" numFmtId="4">
    <oc r="E31">
      <v>685</v>
    </oc>
    <nc r="E31"/>
  </rcc>
  <rcc rId="58466" sId="4" numFmtId="4">
    <oc r="F31">
      <v>39</v>
    </oc>
    <nc r="F31"/>
  </rcc>
  <rcc rId="58467" sId="4" numFmtId="4">
    <oc r="G31">
      <v>450</v>
    </oc>
    <nc r="G31"/>
  </rcc>
  <rcc rId="58468" sId="4" numFmtId="4">
    <oc r="J31">
      <v>39</v>
    </oc>
    <nc r="J31"/>
  </rcc>
  <rcc rId="58469" sId="4" numFmtId="4">
    <oc r="K31">
      <v>450</v>
    </oc>
    <nc r="K31"/>
  </rcc>
  <rcc rId="58470" sId="4" numFmtId="4">
    <oc r="D32">
      <v>9</v>
    </oc>
    <nc r="D32"/>
  </rcc>
  <rcc rId="58471" sId="4" numFmtId="4">
    <oc r="E32">
      <v>73</v>
    </oc>
    <nc r="E32"/>
  </rcc>
  <rcc rId="58472" sId="4" numFmtId="4">
    <oc r="F32">
      <v>9</v>
    </oc>
    <nc r="F32"/>
  </rcc>
  <rcc rId="58473" sId="4" numFmtId="4">
    <oc r="G32">
      <v>73</v>
    </oc>
    <nc r="G32"/>
  </rcc>
  <rcc rId="58474" sId="4" numFmtId="4">
    <oc r="J32">
      <v>9</v>
    </oc>
    <nc r="J32"/>
  </rcc>
  <rcc rId="58475" sId="4" numFmtId="4">
    <oc r="K32">
      <v>73</v>
    </oc>
    <nc r="K32"/>
  </rcc>
  <rcc rId="58476" sId="4" numFmtId="4">
    <oc r="D33">
      <v>27</v>
    </oc>
    <nc r="D33"/>
  </rcc>
  <rcc rId="58477" sId="4" numFmtId="4">
    <oc r="E33">
      <v>425</v>
    </oc>
    <nc r="E33"/>
  </rcc>
  <rcc rId="58478" sId="4" numFmtId="4">
    <oc r="F33">
      <v>25</v>
    </oc>
    <nc r="F33"/>
  </rcc>
  <rcc rId="58479" sId="4" numFmtId="4">
    <oc r="G33">
      <v>320</v>
    </oc>
    <nc r="G33"/>
  </rcc>
  <rcc rId="58480" sId="4" numFmtId="4">
    <oc r="J33">
      <v>25</v>
    </oc>
    <nc r="J33"/>
  </rcc>
  <rcc rId="58481" sId="4" numFmtId="4">
    <oc r="K33">
      <v>320</v>
    </oc>
    <nc r="K33"/>
  </rcc>
  <rcc rId="58482" sId="4">
    <oc r="D34">
      <v>45</v>
    </oc>
    <nc r="D34"/>
  </rcc>
  <rcc rId="58483" sId="4">
    <oc r="E34">
      <v>680</v>
    </oc>
    <nc r="E34"/>
  </rcc>
  <rcc rId="58484" sId="4">
    <oc r="F34">
      <v>45</v>
    </oc>
    <nc r="F34"/>
  </rcc>
  <rcc rId="58485" sId="4">
    <oc r="G34">
      <v>680</v>
    </oc>
    <nc r="G34"/>
  </rcc>
  <rcc rId="58486" sId="4">
    <oc r="J34">
      <v>45</v>
    </oc>
    <nc r="J34"/>
  </rcc>
  <rcc rId="58487" sId="4">
    <oc r="K34">
      <v>680</v>
    </oc>
    <nc r="K34"/>
  </rcc>
  <rcc rId="58488" sId="4" numFmtId="4">
    <oc r="D35">
      <v>14</v>
    </oc>
    <nc r="D35"/>
  </rcc>
  <rcc rId="58489" sId="4" numFmtId="4">
    <oc r="E35">
      <v>125</v>
    </oc>
    <nc r="E35"/>
  </rcc>
  <rcc rId="58490" sId="4" numFmtId="4">
    <oc r="F35">
      <v>14</v>
    </oc>
    <nc r="F35"/>
  </rcc>
  <rcc rId="58491" sId="4" numFmtId="4">
    <oc r="G35">
      <v>125</v>
    </oc>
    <nc r="G35"/>
  </rcc>
  <rcc rId="58492" sId="4" numFmtId="4">
    <oc r="J35">
      <v>14</v>
    </oc>
    <nc r="J35"/>
  </rcc>
  <rcc rId="58493" sId="4" numFmtId="4">
    <oc r="K35">
      <v>125</v>
    </oc>
    <nc r="K35"/>
  </rcc>
  <rcc rId="58494" sId="4" numFmtId="4">
    <oc r="D36">
      <v>35</v>
    </oc>
    <nc r="D36"/>
  </rcc>
  <rcc rId="58495" sId="4" numFmtId="4">
    <oc r="E36">
      <v>620</v>
    </oc>
    <nc r="E36"/>
  </rcc>
  <rcc rId="58496" sId="4" numFmtId="4">
    <oc r="F36">
      <v>30</v>
    </oc>
    <nc r="F36"/>
  </rcc>
  <rcc rId="58497" sId="4" numFmtId="4">
    <oc r="G36">
      <v>420</v>
    </oc>
    <nc r="G36"/>
  </rcc>
  <rcc rId="58498" sId="4" numFmtId="4">
    <oc r="J36">
      <v>30</v>
    </oc>
    <nc r="J36"/>
  </rcc>
  <rcc rId="58499" sId="4" numFmtId="4">
    <oc r="K36">
      <v>420</v>
    </oc>
    <nc r="K36"/>
  </rcc>
  <rcc rId="58500" sId="4" numFmtId="4">
    <oc r="D37">
      <v>52</v>
    </oc>
    <nc r="D37"/>
  </rcc>
  <rcc rId="58501" sId="4" numFmtId="4">
    <oc r="E37">
      <v>598</v>
    </oc>
    <nc r="E37"/>
  </rcc>
  <rcc rId="58502" sId="4" numFmtId="4">
    <oc r="F37">
      <v>40</v>
    </oc>
    <nc r="F37"/>
  </rcc>
  <rcc rId="58503" sId="4" numFmtId="4">
    <oc r="G37">
      <v>337</v>
    </oc>
    <nc r="G37"/>
  </rcc>
  <rcc rId="58504" sId="4" numFmtId="4">
    <oc r="J37">
      <v>40</v>
    </oc>
    <nc r="J37"/>
  </rcc>
  <rcc rId="58505" sId="4" numFmtId="4">
    <oc r="K37">
      <v>337</v>
    </oc>
    <nc r="K37"/>
  </rcc>
  <rcc rId="58506" sId="4" numFmtId="4">
    <oc r="D38">
      <v>18</v>
    </oc>
    <nc r="D38"/>
  </rcc>
  <rcc rId="58507" sId="4" numFmtId="4">
    <oc r="E38">
      <v>245</v>
    </oc>
    <nc r="E38"/>
  </rcc>
  <rcc rId="58508" sId="4" numFmtId="4">
    <oc r="F38">
      <v>18</v>
    </oc>
    <nc r="F38"/>
  </rcc>
  <rcc rId="58509" sId="4" numFmtId="4">
    <oc r="G38">
      <v>245</v>
    </oc>
    <nc r="G38"/>
  </rcc>
  <rcc rId="58510" sId="4" numFmtId="4">
    <oc r="J38">
      <v>18</v>
    </oc>
    <nc r="J38"/>
  </rcc>
  <rcc rId="58511" sId="4" numFmtId="4">
    <oc r="K38">
      <v>245</v>
    </oc>
    <nc r="K38"/>
  </rcc>
  <rcc rId="58512" sId="4" numFmtId="4">
    <oc r="D39">
      <v>33</v>
    </oc>
    <nc r="D39"/>
  </rcc>
  <rcc rId="58513" sId="4" numFmtId="4">
    <oc r="E39">
      <v>238</v>
    </oc>
    <nc r="E39"/>
  </rcc>
  <rcc rId="58514" sId="4" numFmtId="4">
    <oc r="F39">
      <v>33</v>
    </oc>
    <nc r="F39"/>
  </rcc>
  <rcc rId="58515" sId="4" numFmtId="4">
    <oc r="G39">
      <v>238</v>
    </oc>
    <nc r="G39"/>
  </rcc>
  <rcc rId="58516" sId="4" numFmtId="4">
    <oc r="J39">
      <v>33</v>
    </oc>
    <nc r="J39"/>
  </rcc>
  <rcc rId="58517" sId="4" numFmtId="4">
    <oc r="K39">
      <v>238</v>
    </oc>
    <nc r="K39"/>
  </rcc>
  <rcc rId="58518" sId="4" numFmtId="4">
    <oc r="D40">
      <v>80</v>
    </oc>
    <nc r="D40"/>
  </rcc>
  <rcc rId="58519" sId="4" numFmtId="4">
    <oc r="E40">
      <v>186</v>
    </oc>
    <nc r="E40"/>
  </rcc>
  <rcc rId="58520" sId="4" numFmtId="4">
    <oc r="F40">
      <v>50</v>
    </oc>
    <nc r="F40"/>
  </rcc>
  <rcc rId="58521" sId="4" numFmtId="4">
    <oc r="G40">
      <v>86</v>
    </oc>
    <nc r="G40"/>
  </rcc>
  <rcc rId="58522" sId="4" numFmtId="4">
    <oc r="J40">
      <v>50</v>
    </oc>
    <nc r="J40"/>
  </rcc>
  <rcc rId="58523" sId="4" numFmtId="4">
    <oc r="K40">
      <v>86</v>
    </oc>
    <nc r="K40"/>
  </rcc>
  <rcc rId="58524" sId="4" numFmtId="4">
    <oc r="D41">
      <v>26</v>
    </oc>
    <nc r="D41"/>
  </rcc>
  <rcc rId="58525" sId="4" numFmtId="4">
    <oc r="E41">
      <v>138</v>
    </oc>
    <nc r="E41"/>
  </rcc>
  <rcc rId="58526" sId="4" numFmtId="4">
    <oc r="F41">
      <v>26</v>
    </oc>
    <nc r="F41"/>
  </rcc>
  <rcc rId="58527" sId="4" numFmtId="4">
    <oc r="G41">
      <v>138</v>
    </oc>
    <nc r="G41"/>
  </rcc>
  <rcc rId="58528" sId="4" numFmtId="4">
    <oc r="J41">
      <v>26</v>
    </oc>
    <nc r="J41"/>
  </rcc>
  <rcc rId="58529" sId="4" numFmtId="4">
    <oc r="K41">
      <v>138</v>
    </oc>
    <nc r="K41"/>
  </rcc>
  <rcc rId="58530" sId="4" numFmtId="4">
    <oc r="D42">
      <v>188</v>
    </oc>
    <nc r="D42"/>
  </rcc>
  <rcc rId="58531" sId="4" numFmtId="4">
    <oc r="E42">
      <v>267</v>
    </oc>
    <nc r="E42"/>
  </rcc>
  <rcc rId="58532" sId="4" numFmtId="4">
    <oc r="F42">
      <v>48</v>
    </oc>
    <nc r="F42"/>
  </rcc>
  <rcc rId="58533" sId="4" numFmtId="4">
    <oc r="G42">
      <v>106</v>
    </oc>
    <nc r="G42"/>
  </rcc>
  <rcc rId="58534" sId="4" numFmtId="4">
    <oc r="J42">
      <v>48</v>
    </oc>
    <nc r="J42"/>
  </rcc>
  <rcc rId="58535" sId="4" numFmtId="4">
    <oc r="K42">
      <v>106</v>
    </oc>
    <nc r="K42"/>
  </rcc>
  <rcc rId="58536" sId="4" numFmtId="4">
    <oc r="D43">
      <v>2</v>
    </oc>
    <nc r="D43"/>
  </rcc>
  <rcc rId="58537" sId="4" numFmtId="4">
    <oc r="E43">
      <v>100</v>
    </oc>
    <nc r="E43"/>
  </rcc>
  <rcc rId="58538" sId="4" numFmtId="4">
    <oc r="D44">
      <v>51</v>
    </oc>
    <nc r="D44"/>
  </rcc>
  <rcc rId="58539" sId="4" numFmtId="4">
    <oc r="E44">
      <v>419</v>
    </oc>
    <nc r="E44"/>
  </rcc>
  <rcc rId="58540" sId="4" numFmtId="4">
    <oc r="F44">
      <v>51</v>
    </oc>
    <nc r="F44"/>
  </rcc>
  <rcc rId="58541" sId="4" numFmtId="4">
    <oc r="G44">
      <v>419</v>
    </oc>
    <nc r="G44"/>
  </rcc>
  <rcc rId="58542" sId="4" numFmtId="4">
    <oc r="J44">
      <v>51</v>
    </oc>
    <nc r="J44"/>
  </rcc>
  <rcc rId="58543" sId="4" numFmtId="4">
    <oc r="K44">
      <v>419</v>
    </oc>
    <nc r="K44"/>
  </rcc>
  <rcc rId="58544" sId="4" numFmtId="4">
    <oc r="D45">
      <v>160</v>
    </oc>
    <nc r="D45"/>
  </rcc>
  <rcc rId="58545" sId="4" numFmtId="4">
    <oc r="E45">
      <v>229</v>
    </oc>
    <nc r="E45"/>
  </rcc>
  <rcc rId="58546" sId="4" numFmtId="4">
    <oc r="F45">
      <v>151</v>
    </oc>
    <nc r="F45"/>
  </rcc>
  <rcc rId="58547" sId="4" numFmtId="4">
    <oc r="G45">
      <v>162</v>
    </oc>
    <nc r="G45"/>
  </rcc>
  <rcc rId="58548" sId="4" numFmtId="4">
    <oc r="J45">
      <v>151</v>
    </oc>
    <nc r="J45"/>
  </rcc>
  <rcc rId="58549" sId="4" numFmtId="4">
    <oc r="K45">
      <v>162</v>
    </oc>
    <nc r="K45"/>
  </rcc>
  <rcc rId="58550" sId="4" numFmtId="4">
    <oc r="D46">
      <v>62</v>
    </oc>
    <nc r="D46"/>
  </rcc>
  <rcc rId="58551" sId="4" numFmtId="4">
    <oc r="E46">
      <v>300</v>
    </oc>
    <nc r="E46"/>
  </rcc>
  <rcc rId="58552" sId="4" numFmtId="4">
    <oc r="F46">
      <v>62</v>
    </oc>
    <nc r="F46"/>
  </rcc>
  <rcc rId="58553" sId="4" numFmtId="4">
    <oc r="G46">
      <v>300</v>
    </oc>
    <nc r="G46"/>
  </rcc>
  <rcc rId="58554" sId="4" numFmtId="4">
    <oc r="J46">
      <v>62</v>
    </oc>
    <nc r="J46"/>
  </rcc>
  <rcc rId="58555" sId="4" numFmtId="4">
    <oc r="K46">
      <v>300</v>
    </oc>
    <nc r="K46"/>
  </rcc>
  <rcc rId="58556" sId="4">
    <oc r="D47">
      <v>65</v>
    </oc>
    <nc r="D47"/>
  </rcc>
  <rcc rId="58557" sId="4">
    <oc r="E47">
      <f>817+248+159</f>
    </oc>
    <nc r="E47"/>
  </rcc>
  <rcc rId="58558" sId="4">
    <oc r="F47">
      <v>65</v>
    </oc>
    <nc r="F47"/>
  </rcc>
  <rcc rId="58559" sId="4">
    <oc r="G47">
      <v>1224</v>
    </oc>
    <nc r="G47"/>
  </rcc>
  <rcc rId="58560" sId="4">
    <oc r="J47">
      <v>65</v>
    </oc>
    <nc r="J47"/>
  </rcc>
  <rcc rId="58561" sId="4">
    <oc r="K47">
      <v>1224</v>
    </oc>
    <nc r="K47"/>
  </rcc>
  <rcc rId="58562" sId="4" numFmtId="4">
    <oc r="D49">
      <v>2</v>
    </oc>
    <nc r="D49"/>
  </rcc>
  <rcc rId="58563" sId="4" numFmtId="4">
    <oc r="E49">
      <v>10</v>
    </oc>
    <nc r="E49"/>
  </rcc>
  <rcc rId="58564" sId="4" numFmtId="4">
    <oc r="F49">
      <v>2</v>
    </oc>
    <nc r="F49"/>
  </rcc>
  <rcc rId="58565" sId="4" numFmtId="4">
    <oc r="G49">
      <v>10</v>
    </oc>
    <nc r="G49"/>
  </rcc>
  <rcc rId="58566" sId="4" numFmtId="4">
    <oc r="J49">
      <v>2</v>
    </oc>
    <nc r="J49"/>
  </rcc>
  <rcc rId="58567" sId="4" numFmtId="4">
    <oc r="K49">
      <v>10</v>
    </oc>
    <nc r="K49"/>
  </rcc>
  <rcc rId="58568" sId="4" numFmtId="4">
    <oc r="D50">
      <v>29</v>
    </oc>
    <nc r="D50"/>
  </rcc>
  <rcc rId="58569" sId="4" numFmtId="4">
    <oc r="E50">
      <v>435</v>
    </oc>
    <nc r="E50"/>
  </rcc>
  <rcc rId="58570" sId="4" numFmtId="4">
    <oc r="F50">
      <v>29</v>
    </oc>
    <nc r="F50"/>
  </rcc>
  <rcc rId="58571" sId="4" numFmtId="4">
    <oc r="G50">
      <v>435</v>
    </oc>
    <nc r="G50"/>
  </rcc>
  <rcc rId="58572" sId="4" numFmtId="4">
    <oc r="J50">
      <v>29</v>
    </oc>
    <nc r="J50"/>
  </rcc>
  <rcc rId="58573" sId="4" numFmtId="4">
    <oc r="K50">
      <v>435</v>
    </oc>
    <nc r="K50"/>
  </rcc>
  <rcc rId="58574" sId="4" numFmtId="4">
    <oc r="D52">
      <v>24</v>
    </oc>
    <nc r="D52"/>
  </rcc>
  <rcc rId="58575" sId="4" numFmtId="4">
    <oc r="E52">
      <v>161</v>
    </oc>
    <nc r="E52"/>
  </rcc>
  <rcc rId="58576" sId="4" numFmtId="4">
    <oc r="F52">
      <v>24</v>
    </oc>
    <nc r="F52"/>
  </rcc>
  <rcc rId="58577" sId="4" numFmtId="4">
    <oc r="G52">
      <v>161</v>
    </oc>
    <nc r="G52"/>
  </rcc>
  <rcc rId="58578" sId="4" numFmtId="4">
    <oc r="J52">
      <v>24</v>
    </oc>
    <nc r="J52"/>
  </rcc>
  <rcc rId="58579" sId="4" numFmtId="4">
    <oc r="K52">
      <v>161</v>
    </oc>
    <nc r="K52"/>
  </rcc>
  <rcc rId="58580" sId="4" numFmtId="4">
    <oc r="D53">
      <v>2</v>
    </oc>
    <nc r="D53"/>
  </rcc>
  <rcc rId="58581" sId="4" numFmtId="4">
    <oc r="E53">
      <v>15</v>
    </oc>
    <nc r="E53"/>
  </rcc>
  <rcc rId="58582" sId="4" numFmtId="4">
    <oc r="F53">
      <v>2</v>
    </oc>
    <nc r="F53"/>
  </rcc>
  <rcc rId="58583" sId="4" numFmtId="4">
    <oc r="G53">
      <v>15</v>
    </oc>
    <nc r="G53"/>
  </rcc>
  <rcc rId="58584" sId="4" numFmtId="4">
    <oc r="J53">
      <v>2</v>
    </oc>
    <nc r="J53"/>
  </rcc>
  <rcc rId="58585" sId="4" numFmtId="4">
    <oc r="K53">
      <v>15</v>
    </oc>
    <nc r="K53"/>
  </rcc>
  <rcc rId="58586" sId="4" numFmtId="4">
    <oc r="D54">
      <v>4</v>
    </oc>
    <nc r="D54"/>
  </rcc>
  <rcc rId="58587" sId="4" numFmtId="4">
    <oc r="E54">
      <v>26</v>
    </oc>
    <nc r="E54"/>
  </rcc>
  <rcc rId="58588" sId="4" numFmtId="4">
    <oc r="F54">
      <v>4</v>
    </oc>
    <nc r="F54"/>
  </rcc>
  <rcc rId="58589" sId="4" numFmtId="4">
    <oc r="G54">
      <v>26</v>
    </oc>
    <nc r="G54"/>
  </rcc>
  <rcc rId="58590" sId="4" numFmtId="4">
    <oc r="J54">
      <v>4</v>
    </oc>
    <nc r="J54"/>
  </rcc>
  <rcc rId="58591" sId="4" numFmtId="4">
    <oc r="K54">
      <v>26</v>
    </oc>
    <nc r="K54"/>
  </rcc>
  <rcc rId="58592" sId="4" numFmtId="4">
    <oc r="D55">
      <v>2</v>
    </oc>
    <nc r="D55"/>
  </rcc>
  <rcc rId="58593" sId="4" numFmtId="4">
    <oc r="E55">
      <v>20</v>
    </oc>
    <nc r="E55"/>
  </rcc>
  <rcc rId="58594" sId="4" numFmtId="4">
    <oc r="F55">
      <v>2</v>
    </oc>
    <nc r="F55"/>
  </rcc>
  <rcc rId="58595" sId="4" numFmtId="4">
    <oc r="G55">
      <v>20</v>
    </oc>
    <nc r="G55"/>
  </rcc>
  <rcc rId="58596" sId="4" numFmtId="4">
    <oc r="J55">
      <v>2</v>
    </oc>
    <nc r="J55"/>
  </rcc>
  <rcc rId="58597" sId="4" numFmtId="4">
    <oc r="K55">
      <v>20</v>
    </oc>
    <nc r="K55"/>
  </rcc>
  <rcc rId="58598" sId="4" numFmtId="4">
    <oc r="D56">
      <v>14</v>
    </oc>
    <nc r="D56"/>
  </rcc>
  <rcc rId="58599" sId="4" numFmtId="4">
    <oc r="E56">
      <v>86</v>
    </oc>
    <nc r="E56"/>
  </rcc>
  <rcc rId="58600" sId="4" numFmtId="4">
    <oc r="F56">
      <v>14</v>
    </oc>
    <nc r="F56"/>
  </rcc>
  <rcc rId="58601" sId="4" numFmtId="4">
    <oc r="G56">
      <v>86</v>
    </oc>
    <nc r="G56"/>
  </rcc>
  <rcc rId="58602" sId="4" numFmtId="4">
    <oc r="J56">
      <v>14</v>
    </oc>
    <nc r="J56"/>
  </rcc>
  <rcc rId="58603" sId="4" numFmtId="4">
    <oc r="K56">
      <v>86</v>
    </oc>
    <nc r="K56"/>
  </rcc>
  <rcc rId="58604" sId="4" numFmtId="4">
    <oc r="D58">
      <v>2</v>
    </oc>
    <nc r="D58"/>
  </rcc>
  <rcc rId="58605" sId="4" numFmtId="4">
    <oc r="E58">
      <v>6</v>
    </oc>
    <nc r="E58"/>
  </rcc>
  <rcc rId="58606" sId="4" numFmtId="4">
    <oc r="F58">
      <v>2</v>
    </oc>
    <nc r="F58"/>
  </rcc>
  <rcc rId="58607" sId="4" numFmtId="4">
    <oc r="G58">
      <v>6</v>
    </oc>
    <nc r="G58"/>
  </rcc>
  <rcc rId="58608" sId="4" numFmtId="4">
    <oc r="J58">
      <v>2</v>
    </oc>
    <nc r="J58"/>
  </rcc>
  <rcc rId="58609" sId="4" numFmtId="4">
    <oc r="K58">
      <v>6</v>
    </oc>
    <nc r="K58"/>
  </rcc>
  <rcc rId="58610" sId="4" numFmtId="4">
    <oc r="D64">
      <v>87</v>
    </oc>
    <nc r="D64"/>
  </rcc>
  <rcc rId="58611" sId="4" numFmtId="4">
    <oc r="E64">
      <v>577</v>
    </oc>
    <nc r="E64"/>
  </rcc>
  <rcc rId="58612" sId="4" numFmtId="4">
    <oc r="F64">
      <v>68</v>
    </oc>
    <nc r="F64"/>
  </rcc>
  <rcc rId="58613" sId="4" numFmtId="4">
    <oc r="G64">
      <v>410</v>
    </oc>
    <nc r="G64"/>
  </rcc>
  <rcc rId="58614" sId="4" numFmtId="4">
    <oc r="J64">
      <v>68</v>
    </oc>
    <nc r="J64"/>
  </rcc>
  <rcc rId="58615" sId="4" numFmtId="4">
    <oc r="K64">
      <v>410</v>
    </oc>
    <nc r="K64"/>
  </rcc>
  <rcc rId="58616" sId="4" numFmtId="4">
    <oc r="D65">
      <v>56</v>
    </oc>
    <nc r="D65"/>
  </rcc>
  <rcc rId="58617" sId="4" numFmtId="4">
    <oc r="E65">
      <v>353</v>
    </oc>
    <nc r="E65"/>
  </rcc>
  <rcc rId="58618" sId="4" numFmtId="4">
    <oc r="F65">
      <v>47</v>
    </oc>
    <nc r="F65"/>
  </rcc>
  <rcc rId="58619" sId="4" numFmtId="4">
    <oc r="G65">
      <v>290</v>
    </oc>
    <nc r="G65"/>
  </rcc>
  <rcc rId="58620" sId="4" numFmtId="4">
    <oc r="J65">
      <v>47</v>
    </oc>
    <nc r="J65"/>
  </rcc>
  <rcc rId="58621" sId="4" numFmtId="4">
    <oc r="K65">
      <v>290</v>
    </oc>
    <nc r="K65"/>
  </rcc>
  <rcc rId="58622" sId="4" numFmtId="4">
    <oc r="D66">
      <v>36</v>
    </oc>
    <nc r="D66"/>
  </rcc>
  <rcc rId="58623" sId="4" numFmtId="4">
    <oc r="E66">
      <v>140</v>
    </oc>
    <nc r="E66"/>
  </rcc>
  <rcc rId="58624" sId="4" numFmtId="4">
    <oc r="F66">
      <v>30</v>
    </oc>
    <nc r="F66"/>
  </rcc>
  <rcc rId="58625" sId="4" numFmtId="4">
    <oc r="G66">
      <v>95</v>
    </oc>
    <nc r="G66"/>
  </rcc>
  <rcc rId="58626" sId="4" numFmtId="4">
    <oc r="J66">
      <v>30</v>
    </oc>
    <nc r="J66"/>
  </rcc>
  <rcc rId="58627" sId="4" numFmtId="4">
    <oc r="K66">
      <v>95</v>
    </oc>
    <nc r="K66"/>
  </rcc>
  <rcc rId="58628" sId="4" numFmtId="4">
    <oc r="D67">
      <v>22</v>
    </oc>
    <nc r="D67"/>
  </rcc>
  <rcc rId="58629" sId="4" numFmtId="4">
    <oc r="E67">
      <v>63</v>
    </oc>
    <nc r="E67"/>
  </rcc>
  <rcc rId="58630" sId="4" numFmtId="4">
    <oc r="F67">
      <v>20</v>
    </oc>
    <nc r="F67"/>
  </rcc>
  <rcc rId="58631" sId="4" numFmtId="4">
    <oc r="G67">
      <v>45</v>
    </oc>
    <nc r="G67"/>
  </rcc>
  <rcc rId="58632" sId="4" numFmtId="4">
    <oc r="J67">
      <v>20</v>
    </oc>
    <nc r="J67"/>
  </rcc>
  <rcc rId="58633" sId="4" numFmtId="4">
    <oc r="K67">
      <v>45</v>
    </oc>
    <nc r="K67"/>
  </rcc>
  <rcc rId="58634" sId="4" numFmtId="4">
    <oc r="D68">
      <v>25</v>
    </oc>
    <nc r="D68"/>
  </rcc>
  <rcc rId="58635" sId="4" numFmtId="4">
    <oc r="E68">
      <v>104</v>
    </oc>
    <nc r="E68"/>
  </rcc>
  <rcc rId="58636" sId="4" numFmtId="4">
    <oc r="F68">
      <v>21</v>
    </oc>
    <nc r="F68"/>
  </rcc>
  <rcc rId="58637" sId="4" numFmtId="4">
    <oc r="G68">
      <v>95</v>
    </oc>
    <nc r="G68"/>
  </rcc>
  <rcc rId="58638" sId="4" numFmtId="4">
    <oc r="J68">
      <v>21</v>
    </oc>
    <nc r="J68"/>
  </rcc>
  <rcc rId="58639" sId="4" numFmtId="4">
    <oc r="K68">
      <v>95</v>
    </oc>
    <nc r="K68"/>
  </rcc>
  <rcc rId="58640" sId="4" numFmtId="4">
    <oc r="D69">
      <v>50</v>
    </oc>
    <nc r="D69"/>
  </rcc>
  <rcc rId="58641" sId="4" numFmtId="4">
    <oc r="E69">
      <v>330</v>
    </oc>
    <nc r="E69"/>
  </rcc>
  <rcc rId="58642" sId="4" numFmtId="4">
    <oc r="F69">
      <v>39</v>
    </oc>
    <nc r="F69"/>
  </rcc>
  <rcc rId="58643" sId="4" numFmtId="4">
    <oc r="G69">
      <v>195</v>
    </oc>
    <nc r="G69"/>
  </rcc>
  <rcc rId="58644" sId="4" numFmtId="4">
    <oc r="J69">
      <v>39</v>
    </oc>
    <nc r="J69"/>
  </rcc>
  <rcc rId="58645" sId="4" numFmtId="4">
    <oc r="K69">
      <v>195</v>
    </oc>
    <nc r="K69"/>
  </rcc>
  <rcc rId="58646" sId="4" numFmtId="4">
    <oc r="D70">
      <v>40</v>
    </oc>
    <nc r="D70"/>
  </rcc>
  <rcc rId="58647" sId="4" numFmtId="4">
    <oc r="E70">
      <v>58</v>
    </oc>
    <nc r="E70"/>
  </rcc>
  <rcc rId="58648" sId="4" numFmtId="4">
    <oc r="F70">
      <v>24</v>
    </oc>
    <nc r="F70"/>
  </rcc>
  <rcc rId="58649" sId="4" numFmtId="4">
    <oc r="G70">
      <v>35</v>
    </oc>
    <nc r="G70"/>
  </rcc>
  <rcc rId="58650" sId="4" numFmtId="4">
    <oc r="J70">
      <v>24</v>
    </oc>
    <nc r="J70"/>
  </rcc>
  <rcc rId="58651" sId="4" numFmtId="4">
    <oc r="K70">
      <v>35</v>
    </oc>
    <nc r="K70"/>
  </rcc>
  <rcc rId="58652" sId="4" numFmtId="4">
    <oc r="D71">
      <v>30</v>
    </oc>
    <nc r="D71"/>
  </rcc>
  <rcc rId="58653" sId="4" numFmtId="4">
    <oc r="E71">
      <v>150</v>
    </oc>
    <nc r="E71"/>
  </rcc>
  <rcc rId="58654" sId="4" numFmtId="4">
    <oc r="F71">
      <v>30</v>
    </oc>
    <nc r="F71"/>
  </rcc>
  <rcc rId="58655" sId="4" numFmtId="4">
    <oc r="G71">
      <v>150</v>
    </oc>
    <nc r="G71"/>
  </rcc>
  <rcc rId="58656" sId="4" numFmtId="4">
    <oc r="J71">
      <v>30</v>
    </oc>
    <nc r="J71"/>
  </rcc>
  <rcc rId="58657" sId="4" numFmtId="4">
    <oc r="K71">
      <v>150</v>
    </oc>
    <nc r="K71"/>
  </rcc>
  <rcc rId="58658" sId="4" numFmtId="4">
    <oc r="D74">
      <v>10</v>
    </oc>
    <nc r="D74"/>
  </rcc>
  <rcc rId="58659" sId="4" numFmtId="4">
    <oc r="E74">
      <v>150</v>
    </oc>
    <nc r="E74"/>
  </rcc>
  <rcc rId="58660" sId="4" numFmtId="4">
    <oc r="F74">
      <v>8</v>
    </oc>
    <nc r="F74"/>
  </rcc>
  <rcc rId="58661" sId="4" numFmtId="4">
    <oc r="G74">
      <v>100</v>
    </oc>
    <nc r="G74"/>
  </rcc>
  <rcc rId="58662" sId="4" numFmtId="4">
    <oc r="J74">
      <v>8</v>
    </oc>
    <nc r="J74"/>
  </rcc>
  <rcc rId="58663" sId="4" numFmtId="4">
    <oc r="K74">
      <v>100</v>
    </oc>
    <nc r="K74"/>
  </rcc>
  <rcc rId="58664" sId="4" numFmtId="4">
    <oc r="D75">
      <v>9</v>
    </oc>
    <nc r="D75"/>
  </rcc>
  <rcc rId="58665" sId="4" numFmtId="4">
    <oc r="E75">
      <v>68</v>
    </oc>
    <nc r="E75"/>
  </rcc>
  <rcc rId="58666" sId="4" numFmtId="4">
    <oc r="F75">
      <v>9</v>
    </oc>
    <nc r="F75"/>
  </rcc>
  <rcc rId="58667" sId="4" numFmtId="4">
    <oc r="G75">
      <v>68</v>
    </oc>
    <nc r="G75"/>
  </rcc>
  <rcc rId="58668" sId="4" numFmtId="4">
    <oc r="J75">
      <v>9</v>
    </oc>
    <nc r="J75"/>
  </rcc>
  <rcc rId="58669" sId="4" numFmtId="4">
    <oc r="K75">
      <v>68</v>
    </oc>
    <nc r="K75"/>
  </rcc>
  <rcc rId="58670" sId="4" numFmtId="4">
    <oc r="D76">
      <v>13</v>
    </oc>
    <nc r="D76"/>
  </rcc>
  <rcc rId="58671" sId="4" numFmtId="4">
    <oc r="E76">
      <v>27</v>
    </oc>
    <nc r="E76"/>
  </rcc>
  <rcc rId="58672" sId="4" numFmtId="4">
    <oc r="F76">
      <v>13</v>
    </oc>
    <nc r="F76"/>
  </rcc>
  <rcc rId="58673" sId="4" numFmtId="4">
    <oc r="G76">
      <v>27</v>
    </oc>
    <nc r="G76"/>
  </rcc>
  <rcc rId="58674" sId="4" numFmtId="4">
    <oc r="J76">
      <v>13</v>
    </oc>
    <nc r="J76"/>
  </rcc>
  <rcc rId="58675" sId="4" numFmtId="4">
    <oc r="K76">
      <v>27</v>
    </oc>
    <nc r="K76"/>
  </rcc>
  <rcc rId="58676" sId="4" numFmtId="4">
    <oc r="D79">
      <v>3</v>
    </oc>
    <nc r="D79"/>
  </rcc>
  <rcc rId="58677" sId="4" numFmtId="4">
    <oc r="E79">
      <v>22</v>
    </oc>
    <nc r="E79"/>
  </rcc>
  <rcc rId="58678" sId="4" numFmtId="4">
    <oc r="F79">
      <v>3</v>
    </oc>
    <nc r="F79"/>
  </rcc>
  <rcc rId="58679" sId="4" numFmtId="4">
    <oc r="G79">
      <v>22</v>
    </oc>
    <nc r="G79"/>
  </rcc>
  <rcc rId="58680" sId="4" numFmtId="4">
    <oc r="J79">
      <v>3</v>
    </oc>
    <nc r="J79"/>
  </rcc>
  <rcc rId="58681" sId="4" numFmtId="4">
    <oc r="K79">
      <v>22</v>
    </oc>
    <nc r="K79"/>
  </rcc>
  <rcc rId="58682" sId="4" numFmtId="4">
    <oc r="D82">
      <v>2</v>
    </oc>
    <nc r="D82"/>
  </rcc>
  <rcc rId="58683" sId="4" numFmtId="4">
    <oc r="E82">
      <v>30</v>
    </oc>
    <nc r="E82"/>
  </rcc>
  <rcc rId="58684" sId="4" numFmtId="4">
    <oc r="F82">
      <v>2</v>
    </oc>
    <nc r="F82"/>
  </rcc>
  <rcc rId="58685" sId="4" numFmtId="4">
    <oc r="G82">
      <v>30</v>
    </oc>
    <nc r="G82"/>
  </rcc>
  <rcc rId="58686" sId="4" numFmtId="4">
    <oc r="J82">
      <v>2</v>
    </oc>
    <nc r="J82"/>
  </rcc>
  <rcc rId="58687" sId="4" numFmtId="4">
    <oc r="K82">
      <v>30</v>
    </oc>
    <nc r="K82"/>
  </rcc>
  <rcc rId="58688" sId="4" numFmtId="4">
    <oc r="D83">
      <v>17</v>
    </oc>
    <nc r="D83"/>
  </rcc>
  <rcc rId="58689" sId="4" numFmtId="4">
    <oc r="E83">
      <v>239</v>
    </oc>
    <nc r="E83"/>
  </rcc>
  <rcc rId="58690" sId="4" numFmtId="4">
    <oc r="F83">
      <v>17</v>
    </oc>
    <nc r="F83"/>
  </rcc>
  <rcc rId="58691" sId="4" numFmtId="4">
    <oc r="G83">
      <v>239</v>
    </oc>
    <nc r="G83"/>
  </rcc>
  <rcc rId="58692" sId="4" numFmtId="4">
    <oc r="J83">
      <v>17</v>
    </oc>
    <nc r="J83"/>
  </rcc>
  <rcc rId="58693" sId="4" numFmtId="4">
    <oc r="K83">
      <v>239</v>
    </oc>
    <nc r="K83"/>
  </rcc>
  <rcc rId="58694" sId="4" numFmtId="4">
    <oc r="D84">
      <v>50</v>
    </oc>
    <nc r="D84"/>
  </rcc>
  <rcc rId="58695" sId="4" numFmtId="4">
    <oc r="E84">
      <v>120</v>
    </oc>
    <nc r="E84"/>
  </rcc>
  <rcc rId="58696" sId="4" numFmtId="4">
    <oc r="F84">
      <v>1</v>
    </oc>
    <nc r="F84"/>
  </rcc>
  <rcc rId="58697" sId="4" numFmtId="4">
    <oc r="G84">
      <v>5</v>
    </oc>
    <nc r="G84"/>
  </rcc>
  <rcc rId="58698" sId="4" numFmtId="4">
    <oc r="J84">
      <v>1</v>
    </oc>
    <nc r="J84"/>
  </rcc>
  <rcc rId="58699" sId="4" numFmtId="4">
    <oc r="K84">
      <v>5</v>
    </oc>
    <nc r="K84"/>
  </rcc>
  <rcc rId="58700" sId="4" numFmtId="4">
    <oc r="D85">
      <v>7</v>
    </oc>
    <nc r="D85"/>
  </rcc>
  <rcc rId="58701" sId="4" numFmtId="4">
    <oc r="E85">
      <v>35</v>
    </oc>
    <nc r="E85"/>
  </rcc>
  <rcc rId="58702" sId="4" numFmtId="4">
    <oc r="F85">
      <v>7</v>
    </oc>
    <nc r="F85"/>
  </rcc>
  <rcc rId="58703" sId="4" numFmtId="4">
    <oc r="G85">
      <v>35</v>
    </oc>
    <nc r="G85"/>
  </rcc>
  <rcc rId="58704" sId="4" numFmtId="4">
    <oc r="J85">
      <v>7</v>
    </oc>
    <nc r="J85"/>
  </rcc>
  <rcc rId="58705" sId="4" numFmtId="4">
    <oc r="K85">
      <v>35</v>
    </oc>
    <nc r="K85"/>
  </rcc>
  <rcc rId="58706" sId="4" numFmtId="4">
    <oc r="D88">
      <v>30</v>
    </oc>
    <nc r="D88"/>
  </rcc>
  <rcc rId="58707" sId="4" numFmtId="4">
    <oc r="E88">
      <v>250</v>
    </oc>
    <nc r="E88"/>
  </rcc>
  <rcc rId="58708" sId="4" numFmtId="4">
    <oc r="F88">
      <v>3</v>
    </oc>
    <nc r="F88"/>
  </rcc>
  <rcc rId="58709" sId="4" numFmtId="4">
    <oc r="G88">
      <v>250</v>
    </oc>
    <nc r="G88"/>
  </rcc>
  <rcc rId="58710" sId="4" numFmtId="4">
    <oc r="J88">
      <v>3</v>
    </oc>
    <nc r="J88"/>
  </rcc>
  <rcc rId="58711" sId="4" numFmtId="4">
    <oc r="K88">
      <v>250</v>
    </oc>
    <nc r="K88"/>
  </rcc>
  <rcc rId="58712" sId="4" numFmtId="4">
    <oc r="D89">
      <v>2</v>
    </oc>
    <nc r="D89"/>
  </rcc>
  <rcc rId="58713" sId="4" numFmtId="4">
    <oc r="E89">
      <v>20</v>
    </oc>
    <nc r="E89"/>
  </rcc>
  <rcc rId="58714" sId="4" numFmtId="4">
    <oc r="F89">
      <v>2</v>
    </oc>
    <nc r="F89"/>
  </rcc>
  <rcc rId="58715" sId="4" numFmtId="4">
    <oc r="G89">
      <v>20</v>
    </oc>
    <nc r="G89"/>
  </rcc>
  <rcc rId="58716" sId="4" numFmtId="4">
    <oc r="J89">
      <v>2</v>
    </oc>
    <nc r="J89"/>
  </rcc>
  <rcc rId="58717" sId="4" numFmtId="4">
    <oc r="K89">
      <v>20</v>
    </oc>
    <nc r="K89"/>
  </rcc>
  <rcc rId="58718" sId="4" numFmtId="4">
    <oc r="D91">
      <v>11</v>
    </oc>
    <nc r="D91"/>
  </rcc>
  <rcc rId="58719" sId="4" numFmtId="4">
    <oc r="E91">
      <v>93</v>
    </oc>
    <nc r="E91"/>
  </rcc>
  <rcc rId="58720" sId="4" numFmtId="4">
    <oc r="F91">
      <v>11</v>
    </oc>
    <nc r="F91"/>
  </rcc>
  <rcc rId="58721" sId="4" numFmtId="4">
    <oc r="G91">
      <v>93</v>
    </oc>
    <nc r="G91"/>
  </rcc>
  <rcc rId="58722" sId="4" numFmtId="4">
    <oc r="J91">
      <v>11</v>
    </oc>
    <nc r="J91"/>
  </rcc>
  <rcc rId="58723" sId="4" numFmtId="4">
    <oc r="K91">
      <v>93</v>
    </oc>
    <nc r="K91"/>
  </rcc>
  <rcc rId="58724" sId="4" numFmtId="4">
    <oc r="D92">
      <v>55</v>
    </oc>
    <nc r="D92"/>
  </rcc>
  <rcc rId="58725" sId="4" numFmtId="4">
    <oc r="E92">
      <v>330</v>
    </oc>
    <nc r="E92"/>
  </rcc>
  <rcc rId="58726" sId="4" numFmtId="4">
    <oc r="F92">
      <v>1</v>
    </oc>
    <nc r="F92"/>
  </rcc>
  <rcc rId="58727" sId="4" numFmtId="4">
    <oc r="G92">
      <v>10</v>
    </oc>
    <nc r="G92"/>
  </rcc>
  <rcc rId="58728" sId="4" numFmtId="4">
    <oc r="J92">
      <v>1</v>
    </oc>
    <nc r="J92"/>
  </rcc>
  <rcc rId="58729" sId="4" numFmtId="4">
    <oc r="K92">
      <v>10</v>
    </oc>
    <nc r="K92"/>
  </rcc>
  <rcc rId="58730" sId="4" numFmtId="4">
    <oc r="D95">
      <v>1</v>
    </oc>
    <nc r="D95"/>
  </rcc>
  <rcc rId="58731" sId="4" numFmtId="4">
    <oc r="E95">
      <v>5</v>
    </oc>
    <nc r="E95"/>
  </rcc>
  <rcc rId="58732" sId="4" numFmtId="4">
    <oc r="F95">
      <v>1</v>
    </oc>
    <nc r="F95"/>
  </rcc>
  <rcc rId="58733" sId="4" numFmtId="4">
    <oc r="G95">
      <v>5</v>
    </oc>
    <nc r="G95"/>
  </rcc>
  <rcc rId="58734" sId="4" numFmtId="4">
    <oc r="J95">
      <v>1</v>
    </oc>
    <nc r="J95"/>
  </rcc>
  <rcc rId="58735" sId="4" numFmtId="4">
    <oc r="K95">
      <v>5</v>
    </oc>
    <nc r="K95"/>
  </rcc>
  <rcc rId="58736" sId="4" numFmtId="4">
    <oc r="D96">
      <v>7</v>
    </oc>
    <nc r="D96"/>
  </rcc>
  <rcc rId="58737" sId="4" numFmtId="4">
    <oc r="E96">
      <v>72</v>
    </oc>
    <nc r="E96"/>
  </rcc>
  <rcc rId="58738" sId="4" numFmtId="4">
    <oc r="F96">
      <v>7</v>
    </oc>
    <nc r="F96"/>
  </rcc>
  <rcc rId="58739" sId="4" numFmtId="4">
    <oc r="G96">
      <v>72</v>
    </oc>
    <nc r="G96"/>
  </rcc>
  <rcc rId="58740" sId="4" numFmtId="4">
    <oc r="J96">
      <v>7</v>
    </oc>
    <nc r="J96"/>
  </rcc>
  <rcc rId="58741" sId="4" numFmtId="4">
    <oc r="K96">
      <v>72</v>
    </oc>
    <nc r="K96"/>
  </rcc>
  <rcc rId="58742" sId="4" numFmtId="4">
    <oc r="D97">
      <v>7</v>
    </oc>
    <nc r="D97"/>
  </rcc>
  <rcc rId="58743" sId="4" numFmtId="4">
    <oc r="E97">
      <v>48</v>
    </oc>
    <nc r="E97"/>
  </rcc>
  <rcc rId="58744" sId="4" numFmtId="4">
    <oc r="F97">
      <v>7</v>
    </oc>
    <nc r="F97"/>
  </rcc>
  <rcc rId="58745" sId="4" numFmtId="4">
    <oc r="G97">
      <v>48</v>
    </oc>
    <nc r="G97"/>
  </rcc>
  <rcc rId="58746" sId="4" numFmtId="4">
    <oc r="J97">
      <v>7</v>
    </oc>
    <nc r="J97"/>
  </rcc>
  <rcc rId="58747" sId="4" numFmtId="4">
    <oc r="K97">
      <v>48</v>
    </oc>
    <nc r="K97"/>
  </rcc>
  <rcc rId="58748" sId="4" numFmtId="4">
    <oc r="D98">
      <v>33</v>
    </oc>
    <nc r="D98"/>
  </rcc>
  <rcc rId="58749" sId="4" numFmtId="4">
    <oc r="E98">
      <v>250</v>
    </oc>
    <nc r="E98"/>
  </rcc>
  <rcc rId="58750" sId="4" numFmtId="4">
    <oc r="F98">
      <v>33</v>
    </oc>
    <nc r="F98"/>
  </rcc>
  <rcc rId="58751" sId="4" numFmtId="4">
    <oc r="G98">
      <v>250</v>
    </oc>
    <nc r="G98"/>
  </rcc>
  <rcc rId="58752" sId="4" numFmtId="4">
    <oc r="J98">
      <v>33</v>
    </oc>
    <nc r="J98"/>
  </rcc>
  <rcc rId="58753" sId="4" numFmtId="4">
    <oc r="K98">
      <v>250</v>
    </oc>
    <nc r="K98"/>
  </rcc>
  <rcc rId="58754" sId="4" numFmtId="4">
    <oc r="D99">
      <v>4</v>
    </oc>
    <nc r="D99"/>
  </rcc>
  <rcc rId="58755" sId="4" numFmtId="4">
    <oc r="E99">
      <v>45</v>
    </oc>
    <nc r="E99"/>
  </rcc>
  <rcc rId="58756" sId="4" numFmtId="4">
    <oc r="F99">
      <v>4</v>
    </oc>
    <nc r="F99"/>
  </rcc>
  <rcc rId="58757" sId="4" numFmtId="4">
    <oc r="G99">
      <v>45</v>
    </oc>
    <nc r="G99"/>
  </rcc>
  <rcc rId="58758" sId="4" numFmtId="4">
    <oc r="J99">
      <v>4</v>
    </oc>
    <nc r="J99"/>
  </rcc>
  <rcc rId="58759" sId="4" numFmtId="4">
    <oc r="K99">
      <v>45</v>
    </oc>
    <nc r="K99"/>
  </rcc>
  <rcc rId="58760" sId="4" numFmtId="4">
    <oc r="D102">
      <v>144</v>
    </oc>
    <nc r="D102"/>
  </rcc>
  <rcc rId="58761" sId="4">
    <oc r="E102">
      <f>70+50+528+200</f>
    </oc>
    <nc r="E102"/>
  </rcc>
  <rcc rId="58762" sId="4" numFmtId="4">
    <oc r="F102">
      <v>102</v>
    </oc>
    <nc r="F102"/>
  </rcc>
  <rcc rId="58763" sId="4" numFmtId="4">
    <oc r="G102">
      <v>648</v>
    </oc>
    <nc r="G102"/>
  </rcc>
  <rcc rId="58764" sId="4" numFmtId="4">
    <oc r="J102">
      <v>102</v>
    </oc>
    <nc r="J102"/>
  </rcc>
  <rcc rId="58765" sId="4" numFmtId="4">
    <oc r="K102">
      <v>648</v>
    </oc>
    <nc r="K102"/>
  </rcc>
  <rcc rId="58766" sId="4" numFmtId="4">
    <oc r="D103">
      <v>134</v>
    </oc>
    <nc r="D103"/>
  </rcc>
  <rcc rId="58767" sId="4">
    <oc r="E103">
      <f>60+627</f>
    </oc>
    <nc r="E103"/>
  </rcc>
  <rcc rId="58768" sId="4" numFmtId="4">
    <oc r="F103">
      <v>134</v>
    </oc>
    <nc r="F103"/>
  </rcc>
  <rcc rId="58769" sId="4" numFmtId="4">
    <oc r="G103">
      <v>687</v>
    </oc>
    <nc r="G103"/>
  </rcc>
  <rcc rId="58770" sId="4" numFmtId="4">
    <oc r="J103">
      <v>134</v>
    </oc>
    <nc r="J103"/>
  </rcc>
  <rcc rId="58771" sId="4" numFmtId="4">
    <oc r="K103">
      <v>687</v>
    </oc>
    <nc r="K103"/>
  </rcc>
  <rcc rId="58772" sId="4" numFmtId="4">
    <oc r="D104">
      <v>28</v>
    </oc>
    <nc r="D104"/>
  </rcc>
  <rcc rId="58773" sId="4" numFmtId="4">
    <oc r="E104">
      <v>267</v>
    </oc>
    <nc r="E104"/>
  </rcc>
  <rcc rId="58774" sId="4" numFmtId="4">
    <oc r="F104">
      <v>25</v>
    </oc>
    <nc r="F104"/>
  </rcc>
  <rcc rId="58775" sId="4" numFmtId="4">
    <oc r="G104">
      <v>154</v>
    </oc>
    <nc r="G104"/>
  </rcc>
  <rcc rId="58776" sId="4" numFmtId="4">
    <oc r="J104">
      <v>25</v>
    </oc>
    <nc r="J104"/>
  </rcc>
  <rcc rId="58777" sId="4" numFmtId="4">
    <oc r="K104">
      <v>154</v>
    </oc>
    <nc r="K104"/>
  </rcc>
  <rcc rId="58778" sId="4" numFmtId="4">
    <oc r="D105">
      <v>39</v>
    </oc>
    <nc r="D105"/>
  </rcc>
  <rcc rId="58779" sId="4" numFmtId="4">
    <oc r="E105">
      <v>228.5</v>
    </oc>
    <nc r="E105"/>
  </rcc>
  <rcc rId="58780" sId="4" numFmtId="4">
    <oc r="F105">
      <v>39</v>
    </oc>
    <nc r="F105"/>
  </rcc>
  <rcc rId="58781" sId="4" numFmtId="4">
    <oc r="G105">
      <v>228.5</v>
    </oc>
    <nc r="G105"/>
  </rcc>
  <rcc rId="58782" sId="4" numFmtId="4">
    <oc r="J105">
      <v>39</v>
    </oc>
    <nc r="J105"/>
  </rcc>
  <rcc rId="58783" sId="4" numFmtId="4">
    <oc r="K105">
      <v>228.5</v>
    </oc>
    <nc r="K105"/>
  </rcc>
  <rcc rId="58784" sId="4" numFmtId="4">
    <oc r="D106">
      <v>23</v>
    </oc>
    <nc r="D106"/>
  </rcc>
  <rcc rId="58785" sId="4" numFmtId="4">
    <oc r="E106">
      <v>245</v>
    </oc>
    <nc r="E106"/>
  </rcc>
  <rcc rId="58786" sId="4" numFmtId="4">
    <oc r="F106">
      <v>23</v>
    </oc>
    <nc r="F106"/>
  </rcc>
  <rcc rId="58787" sId="4" numFmtId="4">
    <oc r="G106">
      <v>245</v>
    </oc>
    <nc r="G106"/>
  </rcc>
  <rcc rId="58788" sId="4" numFmtId="4">
    <oc r="J106">
      <v>23</v>
    </oc>
    <nc r="J106"/>
  </rcc>
  <rcc rId="58789" sId="4" numFmtId="4">
    <oc r="K106">
      <v>245</v>
    </oc>
    <nc r="K106"/>
  </rcc>
  <rcc rId="58790" sId="4" numFmtId="4">
    <oc r="D107">
      <v>47</v>
    </oc>
    <nc r="D107"/>
  </rcc>
  <rcc rId="58791" sId="4" numFmtId="4">
    <oc r="E107">
      <v>302</v>
    </oc>
    <nc r="E107"/>
  </rcc>
  <rcc rId="58792" sId="4" numFmtId="4">
    <oc r="F107">
      <v>47</v>
    </oc>
    <nc r="F107"/>
  </rcc>
  <rcc rId="58793" sId="4" numFmtId="4">
    <oc r="G107">
      <v>302</v>
    </oc>
    <nc r="G107"/>
  </rcc>
  <rcc rId="58794" sId="4" numFmtId="4">
    <oc r="J107">
      <v>47</v>
    </oc>
    <nc r="J107"/>
  </rcc>
  <rcc rId="58795" sId="4" numFmtId="4">
    <oc r="K107">
      <v>302</v>
    </oc>
    <nc r="K107"/>
  </rcc>
  <rcc rId="58796" sId="4" numFmtId="4">
    <oc r="D108">
      <v>15</v>
    </oc>
    <nc r="D108"/>
  </rcc>
  <rcc rId="58797" sId="4" numFmtId="4">
    <oc r="E108">
      <v>60</v>
    </oc>
    <nc r="E108"/>
  </rcc>
  <rcc rId="58798" sId="4" numFmtId="4">
    <oc r="F108">
      <v>15</v>
    </oc>
    <nc r="F108"/>
  </rcc>
  <rcc rId="58799" sId="4" numFmtId="4">
    <oc r="G108">
      <v>60</v>
    </oc>
    <nc r="G108"/>
  </rcc>
  <rcc rId="58800" sId="4" numFmtId="4">
    <oc r="J108">
      <v>15</v>
    </oc>
    <nc r="J108"/>
  </rcc>
  <rcc rId="58801" sId="4" numFmtId="4">
    <oc r="K108">
      <v>60</v>
    </oc>
    <nc r="K108"/>
  </rcc>
  <rcc rId="58802" sId="4" numFmtId="4">
    <oc r="D109">
      <v>33</v>
    </oc>
    <nc r="D109"/>
  </rcc>
  <rcc rId="58803" sId="4" numFmtId="4">
    <oc r="E109">
      <v>453</v>
    </oc>
    <nc r="E109"/>
  </rcc>
  <rcc rId="58804" sId="4" numFmtId="4">
    <oc r="F109">
      <v>33</v>
    </oc>
    <nc r="F109"/>
  </rcc>
  <rcc rId="58805" sId="4" numFmtId="4">
    <oc r="G109">
      <v>453</v>
    </oc>
    <nc r="G109"/>
  </rcc>
  <rcc rId="58806" sId="4" numFmtId="4">
    <oc r="J109">
      <v>33</v>
    </oc>
    <nc r="J109"/>
  </rcc>
  <rcc rId="58807" sId="4" numFmtId="4">
    <oc r="K109">
      <v>453</v>
    </oc>
    <nc r="K109"/>
  </rcc>
  <rcc rId="58808" sId="4" numFmtId="4">
    <oc r="D110">
      <v>4</v>
    </oc>
    <nc r="D110"/>
  </rcc>
  <rcc rId="58809" sId="4" numFmtId="4">
    <oc r="E110">
      <v>28</v>
    </oc>
    <nc r="E110"/>
  </rcc>
  <rcc rId="58810" sId="4" numFmtId="4">
    <oc r="F110">
      <v>4</v>
    </oc>
    <nc r="F110"/>
  </rcc>
  <rcc rId="58811" sId="4" numFmtId="4">
    <oc r="G110">
      <v>28</v>
    </oc>
    <nc r="G110"/>
  </rcc>
  <rcc rId="58812" sId="4" numFmtId="4">
    <oc r="J110">
      <v>4</v>
    </oc>
    <nc r="J110"/>
  </rcc>
  <rcc rId="58813" sId="4" numFmtId="4">
    <oc r="K110">
      <v>28</v>
    </oc>
    <nc r="K110"/>
  </rcc>
  <rcc rId="58814" sId="4" numFmtId="4">
    <oc r="D111">
      <v>35</v>
    </oc>
    <nc r="D111"/>
  </rcc>
  <rcc rId="58815" sId="4" numFmtId="4">
    <oc r="E111">
      <v>325.5</v>
    </oc>
    <nc r="E111"/>
  </rcc>
  <rcc rId="58816" sId="4" numFmtId="4">
    <oc r="F111">
      <v>35</v>
    </oc>
    <nc r="F111"/>
  </rcc>
  <rcc rId="58817" sId="4" numFmtId="4">
    <oc r="G111">
      <v>325.5</v>
    </oc>
    <nc r="G111"/>
  </rcc>
  <rcc rId="58818" sId="4" numFmtId="4">
    <oc r="J111">
      <v>35</v>
    </oc>
    <nc r="J111"/>
  </rcc>
  <rcc rId="58819" sId="4" numFmtId="4">
    <oc r="K111">
      <v>325.5</v>
    </oc>
    <nc r="K111"/>
  </rcc>
  <rcc rId="58820" sId="4" numFmtId="4">
    <oc r="D112">
      <v>14</v>
    </oc>
    <nc r="D112"/>
  </rcc>
  <rcc rId="58821" sId="4" numFmtId="4">
    <oc r="E112">
      <v>85</v>
    </oc>
    <nc r="E112"/>
  </rcc>
  <rcc rId="58822" sId="4" numFmtId="4">
    <oc r="F112">
      <v>14</v>
    </oc>
    <nc r="F112"/>
  </rcc>
  <rcc rId="58823" sId="4" numFmtId="4">
    <oc r="G112">
      <v>85</v>
    </oc>
    <nc r="G112"/>
  </rcc>
  <rcc rId="58824" sId="4" numFmtId="4">
    <oc r="J112">
      <v>14</v>
    </oc>
    <nc r="J112"/>
  </rcc>
  <rcc rId="58825" sId="4" numFmtId="4">
    <oc r="K112">
      <v>85</v>
    </oc>
    <nc r="K112"/>
  </rcc>
  <rcc rId="58826" sId="4" numFmtId="4">
    <oc r="D113">
      <v>15</v>
    </oc>
    <nc r="D113"/>
  </rcc>
  <rcc rId="58827" sId="4" numFmtId="4">
    <oc r="E113">
      <v>64</v>
    </oc>
    <nc r="E113"/>
  </rcc>
  <rcc rId="58828" sId="4" numFmtId="4">
    <oc r="F113">
      <v>15</v>
    </oc>
    <nc r="F113"/>
  </rcc>
  <rcc rId="58829" sId="4" numFmtId="4">
    <oc r="G113">
      <v>64</v>
    </oc>
    <nc r="G113"/>
  </rcc>
  <rcc rId="58830" sId="4" numFmtId="4">
    <oc r="J113">
      <v>15</v>
    </oc>
    <nc r="J113"/>
  </rcc>
  <rcc rId="58831" sId="4" numFmtId="4">
    <oc r="K113">
      <v>64</v>
    </oc>
    <nc r="K113"/>
  </rcc>
  <rcc rId="58832" sId="4" numFmtId="4">
    <oc r="D115">
      <v>8</v>
    </oc>
    <nc r="D115"/>
  </rcc>
  <rcc rId="58833" sId="4" numFmtId="4">
    <oc r="E115">
      <v>93</v>
    </oc>
    <nc r="E115"/>
  </rcc>
  <rcc rId="58834" sId="4" numFmtId="4">
    <oc r="F115">
      <v>8</v>
    </oc>
    <nc r="F115"/>
  </rcc>
  <rcc rId="58835" sId="4" numFmtId="4">
    <oc r="G115">
      <v>93</v>
    </oc>
    <nc r="G115"/>
  </rcc>
  <rcc rId="58836" sId="4" numFmtId="4">
    <oc r="J115">
      <v>8</v>
    </oc>
    <nc r="J115"/>
  </rcc>
  <rcc rId="58837" sId="4" numFmtId="4">
    <oc r="K115">
      <v>93</v>
    </oc>
    <nc r="K115"/>
  </rcc>
  <rcc rId="58838" sId="4" numFmtId="4">
    <oc r="D116">
      <v>4</v>
    </oc>
    <nc r="D116"/>
  </rcc>
  <rcc rId="58839" sId="4" numFmtId="4">
    <oc r="E116">
      <v>35</v>
    </oc>
    <nc r="E116"/>
  </rcc>
  <rcc rId="58840" sId="4" numFmtId="4">
    <oc r="F116">
      <v>4</v>
    </oc>
    <nc r="F116"/>
  </rcc>
  <rcc rId="58841" sId="4" numFmtId="4">
    <oc r="G116">
      <v>35</v>
    </oc>
    <nc r="G116"/>
  </rcc>
  <rcc rId="58842" sId="4" numFmtId="4">
    <oc r="J116">
      <v>4</v>
    </oc>
    <nc r="J116"/>
  </rcc>
  <rcc rId="58843" sId="4" numFmtId="4">
    <oc r="K116">
      <v>35</v>
    </oc>
    <nc r="K116"/>
  </rcc>
  <rcc rId="58844" sId="4" numFmtId="4">
    <oc r="D117">
      <v>3</v>
    </oc>
    <nc r="D117"/>
  </rcc>
  <rcc rId="58845" sId="4" numFmtId="4">
    <oc r="E117">
      <v>14.5</v>
    </oc>
    <nc r="E117"/>
  </rcc>
  <rcc rId="58846" sId="4" numFmtId="4">
    <oc r="F117">
      <v>3</v>
    </oc>
    <nc r="F117"/>
  </rcc>
  <rcc rId="58847" sId="4" numFmtId="4">
    <oc r="G117">
      <v>14.5</v>
    </oc>
    <nc r="G117"/>
  </rcc>
  <rcc rId="58848" sId="4" numFmtId="4">
    <oc r="J117">
      <v>3</v>
    </oc>
    <nc r="J117"/>
  </rcc>
  <rcc rId="58849" sId="4" numFmtId="4">
    <oc r="K117">
      <v>14.5</v>
    </oc>
    <nc r="K117"/>
  </rcc>
  <rcc rId="58850" sId="4" numFmtId="4">
    <oc r="D120">
      <v>6</v>
    </oc>
    <nc r="D120"/>
  </rcc>
  <rcc rId="58851" sId="4" numFmtId="4">
    <oc r="E120">
      <v>22</v>
    </oc>
    <nc r="E120"/>
  </rcc>
  <rcc rId="58852" sId="4" numFmtId="4">
    <oc r="F120">
      <v>6</v>
    </oc>
    <nc r="F120"/>
  </rcc>
  <rcc rId="58853" sId="4" numFmtId="4">
    <oc r="G120">
      <v>22</v>
    </oc>
    <nc r="G120"/>
  </rcc>
  <rcc rId="58854" sId="4" numFmtId="4">
    <oc r="J120">
      <v>6</v>
    </oc>
    <nc r="J120"/>
  </rcc>
  <rcc rId="58855" sId="4" numFmtId="4">
    <oc r="K120">
      <v>22</v>
    </oc>
    <nc r="K120"/>
  </rcc>
  <rcc rId="58856" sId="4" numFmtId="4">
    <oc r="D121">
      <v>43</v>
    </oc>
    <nc r="D121"/>
  </rcc>
  <rcc rId="58857" sId="4" numFmtId="4">
    <oc r="E121">
      <v>274</v>
    </oc>
    <nc r="E121"/>
  </rcc>
  <rcc rId="58858" sId="4" numFmtId="4">
    <oc r="F121">
      <v>43</v>
    </oc>
    <nc r="F121"/>
  </rcc>
  <rcc rId="58859" sId="4" numFmtId="4">
    <oc r="G121">
      <v>274</v>
    </oc>
    <nc r="G121"/>
  </rcc>
  <rcc rId="58860" sId="4" numFmtId="4">
    <oc r="J121">
      <v>43</v>
    </oc>
    <nc r="J121"/>
  </rcc>
  <rcc rId="58861" sId="4" numFmtId="4">
    <oc r="K121">
      <v>274</v>
    </oc>
    <nc r="K121"/>
  </rcc>
  <rcc rId="58862" sId="4" numFmtId="4">
    <oc r="D122">
      <v>7</v>
    </oc>
    <nc r="D122"/>
  </rcc>
  <rcc rId="58863" sId="4" numFmtId="4">
    <oc r="E122">
      <v>36</v>
    </oc>
    <nc r="E122"/>
  </rcc>
  <rcc rId="58864" sId="4" numFmtId="4">
    <oc r="F122">
      <v>7</v>
    </oc>
    <nc r="F122"/>
  </rcc>
  <rcc rId="58865" sId="4" numFmtId="4">
    <oc r="G122">
      <v>36</v>
    </oc>
    <nc r="G122"/>
  </rcc>
  <rcc rId="58866" sId="4" numFmtId="4">
    <oc r="J122">
      <v>7</v>
    </oc>
    <nc r="J122"/>
  </rcc>
  <rcc rId="58867" sId="4" numFmtId="4">
    <oc r="K122">
      <v>36</v>
    </oc>
    <nc r="K122"/>
  </rcc>
  <rcc rId="58868" sId="4" numFmtId="4">
    <oc r="D123">
      <v>14</v>
    </oc>
    <nc r="D123"/>
  </rcc>
  <rcc rId="58869" sId="4" numFmtId="4">
    <oc r="E123">
      <v>68</v>
    </oc>
    <nc r="E123"/>
  </rcc>
  <rcc rId="58870" sId="4" numFmtId="4">
    <oc r="F123">
      <v>14</v>
    </oc>
    <nc r="F123"/>
  </rcc>
  <rcc rId="58871" sId="4" numFmtId="4">
    <oc r="G123">
      <v>68</v>
    </oc>
    <nc r="G123"/>
  </rcc>
  <rcc rId="58872" sId="4" numFmtId="4">
    <oc r="J123">
      <v>14</v>
    </oc>
    <nc r="J123"/>
  </rcc>
  <rcc rId="58873" sId="4" numFmtId="4">
    <oc r="K123">
      <v>68</v>
    </oc>
    <nc r="K123"/>
  </rcc>
  <rcc rId="58874" sId="4" numFmtId="4">
    <oc r="D125">
      <v>10</v>
    </oc>
    <nc r="D125"/>
  </rcc>
  <rcc rId="58875" sId="4" numFmtId="4">
    <oc r="E125">
      <v>280</v>
    </oc>
    <nc r="E125"/>
  </rcc>
  <rcc rId="58876" sId="4" numFmtId="4">
    <oc r="F125">
      <v>10</v>
    </oc>
    <nc r="F125"/>
  </rcc>
  <rcc rId="58877" sId="4" numFmtId="4">
    <oc r="G125">
      <v>280</v>
    </oc>
    <nc r="G125"/>
  </rcc>
  <rcc rId="58878" sId="4" numFmtId="4">
    <oc r="J125">
      <v>10</v>
    </oc>
    <nc r="J125"/>
  </rcc>
  <rcc rId="58879" sId="4" numFmtId="4">
    <oc r="K125">
      <v>280</v>
    </oc>
    <nc r="K125"/>
  </rcc>
  <rcc rId="58880" sId="4" numFmtId="4">
    <oc r="D126">
      <v>7</v>
    </oc>
    <nc r="D126"/>
  </rcc>
  <rcc rId="58881" sId="4" numFmtId="4">
    <oc r="E126">
      <v>17</v>
    </oc>
    <nc r="E126"/>
  </rcc>
  <rcc rId="58882" sId="4" numFmtId="4">
    <oc r="F126">
      <v>7</v>
    </oc>
    <nc r="F126"/>
  </rcc>
  <rcc rId="58883" sId="4" numFmtId="4">
    <oc r="G126">
      <v>17</v>
    </oc>
    <nc r="G126"/>
  </rcc>
  <rcc rId="58884" sId="4" numFmtId="4">
    <oc r="J126">
      <v>7</v>
    </oc>
    <nc r="J126"/>
  </rcc>
  <rcc rId="58885" sId="4" numFmtId="4">
    <oc r="K126">
      <v>17</v>
    </oc>
    <nc r="K126"/>
  </rcc>
  <rcc rId="58886" sId="4" numFmtId="4">
    <oc r="D127">
      <v>3</v>
    </oc>
    <nc r="D127"/>
  </rcc>
  <rcc rId="58887" sId="4" numFmtId="4">
    <oc r="E127">
      <v>39</v>
    </oc>
    <nc r="E127"/>
  </rcc>
  <rcc rId="58888" sId="4" numFmtId="4">
    <oc r="F127">
      <v>3</v>
    </oc>
    <nc r="F127"/>
  </rcc>
  <rcc rId="58889" sId="4" numFmtId="4">
    <oc r="G127">
      <v>39</v>
    </oc>
    <nc r="G127"/>
  </rcc>
  <rcc rId="58890" sId="4" numFmtId="4">
    <oc r="J127">
      <v>3</v>
    </oc>
    <nc r="J127"/>
  </rcc>
  <rcc rId="58891" sId="4" numFmtId="4">
    <oc r="K127">
      <v>39</v>
    </oc>
    <nc r="K127"/>
  </rcc>
  <rcc rId="58892" sId="4" numFmtId="4">
    <oc r="D128">
      <v>12</v>
    </oc>
    <nc r="D128"/>
  </rcc>
  <rcc rId="58893" sId="4" numFmtId="4">
    <oc r="E128">
      <v>88.5</v>
    </oc>
    <nc r="E128"/>
  </rcc>
  <rcc rId="58894" sId="4" numFmtId="4">
    <oc r="F128">
      <v>12</v>
    </oc>
    <nc r="F128"/>
  </rcc>
  <rcc rId="58895" sId="4" numFmtId="4">
    <oc r="G128">
      <v>88.5</v>
    </oc>
    <nc r="G128"/>
  </rcc>
  <rcc rId="58896" sId="4" numFmtId="4">
    <oc r="J128">
      <v>12</v>
    </oc>
    <nc r="J128"/>
  </rcc>
  <rcc rId="58897" sId="4" numFmtId="4">
    <oc r="K128">
      <v>88.5</v>
    </oc>
    <nc r="K128"/>
  </rcc>
  <rcc rId="58898" sId="4" numFmtId="4">
    <oc r="D129">
      <v>2</v>
    </oc>
    <nc r="D129"/>
  </rcc>
  <rcc rId="58899" sId="4" numFmtId="4">
    <oc r="E129">
      <v>10</v>
    </oc>
    <nc r="E129"/>
  </rcc>
  <rcc rId="58900" sId="4" numFmtId="4">
    <oc r="F129">
      <v>2</v>
    </oc>
    <nc r="F129"/>
  </rcc>
  <rcc rId="58901" sId="4" numFmtId="4">
    <oc r="G129">
      <v>10</v>
    </oc>
    <nc r="G129"/>
  </rcc>
  <rcc rId="58902" sId="4" numFmtId="4">
    <oc r="J129">
      <v>2</v>
    </oc>
    <nc r="J129"/>
  </rcc>
  <rcc rId="58903" sId="4" numFmtId="4">
    <oc r="K129">
      <v>10</v>
    </oc>
    <nc r="K129"/>
  </rcc>
  <rcc rId="58904" sId="4" numFmtId="4">
    <oc r="D130">
      <v>11</v>
    </oc>
    <nc r="D130"/>
  </rcc>
  <rcc rId="58905" sId="4" numFmtId="4">
    <oc r="E130">
      <v>150</v>
    </oc>
    <nc r="E130"/>
  </rcc>
  <rcc rId="58906" sId="4" numFmtId="4">
    <oc r="F130">
      <v>11</v>
    </oc>
    <nc r="F130"/>
  </rcc>
  <rcc rId="58907" sId="4" numFmtId="4">
    <oc r="G130">
      <v>31</v>
    </oc>
    <nc r="G130"/>
  </rcc>
  <rcc rId="58908" sId="4" numFmtId="4">
    <oc r="J130">
      <v>11</v>
    </oc>
    <nc r="J130"/>
  </rcc>
  <rcc rId="58909" sId="4" numFmtId="4">
    <oc r="K130">
      <v>31</v>
    </oc>
    <nc r="K130"/>
  </rcc>
  <rcc rId="58910" sId="4" numFmtId="4">
    <oc r="D131">
      <v>1</v>
    </oc>
    <nc r="D131"/>
  </rcc>
  <rcc rId="58911" sId="4" numFmtId="4">
    <oc r="E131">
      <v>7</v>
    </oc>
    <nc r="E131"/>
  </rcc>
  <rcc rId="58912" sId="4" numFmtId="4">
    <oc r="F131">
      <v>1</v>
    </oc>
    <nc r="F131"/>
  </rcc>
  <rcc rId="58913" sId="4" numFmtId="4">
    <oc r="G131">
      <v>7</v>
    </oc>
    <nc r="G131"/>
  </rcc>
  <rcc rId="58914" sId="4" numFmtId="4">
    <oc r="J131">
      <v>1</v>
    </oc>
    <nc r="J131"/>
  </rcc>
  <rcc rId="58915" sId="4" numFmtId="4">
    <oc r="K131">
      <v>7</v>
    </oc>
    <nc r="K131"/>
  </rcc>
  <rcc rId="58916" sId="4">
    <oc r="D135">
      <v>54</v>
    </oc>
    <nc r="D135"/>
  </rcc>
  <rcc rId="58917" sId="4">
    <oc r="E135">
      <v>394</v>
    </oc>
    <nc r="E135"/>
  </rcc>
  <rcc rId="58918" sId="4">
    <oc r="F135">
      <v>50</v>
    </oc>
    <nc r="F135"/>
  </rcc>
  <rcc rId="58919" sId="4">
    <oc r="G135">
      <v>295</v>
    </oc>
    <nc r="G135"/>
  </rcc>
  <rcc rId="58920" sId="4">
    <oc r="J135">
      <v>50</v>
    </oc>
    <nc r="J135"/>
  </rcc>
  <rcc rId="58921" sId="4">
    <oc r="K135">
      <v>295</v>
    </oc>
    <nc r="K135"/>
  </rcc>
  <rcc rId="58922" sId="4" numFmtId="4">
    <oc r="D137">
      <v>1</v>
    </oc>
    <nc r="D137"/>
  </rcc>
  <rcc rId="58923" sId="4" numFmtId="4">
    <oc r="E137">
      <v>12</v>
    </oc>
    <nc r="E137"/>
  </rcc>
  <rcc rId="58924" sId="4" numFmtId="4">
    <oc r="F137">
      <v>1</v>
    </oc>
    <nc r="F137"/>
  </rcc>
  <rcc rId="58925" sId="4" numFmtId="4">
    <oc r="G137">
      <v>12</v>
    </oc>
    <nc r="G137"/>
  </rcc>
  <rcc rId="58926" sId="4" numFmtId="4">
    <oc r="J137">
      <v>1</v>
    </oc>
    <nc r="J137"/>
  </rcc>
  <rcc rId="58927" sId="4" numFmtId="4">
    <oc r="K137">
      <v>12</v>
    </oc>
    <nc r="K137"/>
  </rcc>
  <rcc rId="58928" sId="4" numFmtId="4">
    <oc r="D139">
      <v>16</v>
    </oc>
    <nc r="D139"/>
  </rcc>
  <rcc rId="58929" sId="4" numFmtId="4">
    <oc r="E139">
      <v>50</v>
    </oc>
    <nc r="E139"/>
  </rcc>
  <rcc rId="58930" sId="4" numFmtId="4">
    <oc r="F139">
      <v>16</v>
    </oc>
    <nc r="F139"/>
  </rcc>
  <rcc rId="58931" sId="4" numFmtId="4">
    <oc r="G139">
      <v>80</v>
    </oc>
    <nc r="G139"/>
  </rcc>
  <rcc rId="58932" sId="4" numFmtId="4">
    <oc r="J139">
      <v>16</v>
    </oc>
    <nc r="J139"/>
  </rcc>
  <rcc rId="58933" sId="4" numFmtId="4">
    <oc r="K139">
      <v>80</v>
    </oc>
    <nc r="K139"/>
  </rcc>
  <rcc rId="58934" sId="4" numFmtId="4">
    <oc r="D140">
      <v>7</v>
    </oc>
    <nc r="D140"/>
  </rcc>
  <rcc rId="58935" sId="4" numFmtId="4">
    <oc r="E140">
      <v>210</v>
    </oc>
    <nc r="E140"/>
  </rcc>
  <rcc rId="58936" sId="4" numFmtId="4">
    <oc r="F140">
      <v>7</v>
    </oc>
    <nc r="F140"/>
  </rcc>
  <rcc rId="58937" sId="4" numFmtId="4">
    <oc r="G140">
      <v>21</v>
    </oc>
    <nc r="G140"/>
  </rcc>
  <rcc rId="58938" sId="4" numFmtId="4">
    <oc r="J140">
      <v>7</v>
    </oc>
    <nc r="J140"/>
  </rcc>
  <rcc rId="58939" sId="4" numFmtId="4">
    <oc r="K140">
      <v>21</v>
    </oc>
    <nc r="K140"/>
  </rcc>
  <rcc rId="58940" sId="4" numFmtId="4">
    <oc r="D142">
      <v>9</v>
    </oc>
    <nc r="D142"/>
  </rcc>
  <rcc rId="58941" sId="4" numFmtId="4">
    <oc r="E142">
      <v>550</v>
    </oc>
    <nc r="E142"/>
  </rcc>
  <rcc rId="58942" sId="4" numFmtId="4">
    <oc r="F142">
      <v>9</v>
    </oc>
    <nc r="F142"/>
  </rcc>
  <rcc rId="58943" sId="4" numFmtId="4">
    <oc r="G142">
      <v>55</v>
    </oc>
    <nc r="G142"/>
  </rcc>
  <rcc rId="58944" sId="4" numFmtId="4">
    <oc r="J142">
      <v>9</v>
    </oc>
    <nc r="J142"/>
  </rcc>
  <rcc rId="58945" sId="4" numFmtId="4">
    <oc r="K142">
      <v>55</v>
    </oc>
    <nc r="K142"/>
  </rcc>
  <rcc rId="58946" sId="4" numFmtId="4">
    <oc r="D143">
      <v>11</v>
    </oc>
    <nc r="D143"/>
  </rcc>
  <rcc rId="58947" sId="4" numFmtId="4">
    <oc r="E143">
      <v>62</v>
    </oc>
    <nc r="E143"/>
  </rcc>
  <rcc rId="58948" sId="4" numFmtId="4">
    <oc r="F143">
      <v>11</v>
    </oc>
    <nc r="F143"/>
  </rcc>
  <rcc rId="58949" sId="4" numFmtId="4">
    <oc r="G143">
      <v>62</v>
    </oc>
    <nc r="G143"/>
  </rcc>
  <rcc rId="58950" sId="4" numFmtId="4">
    <oc r="J143">
      <v>11</v>
    </oc>
    <nc r="J143"/>
  </rcc>
  <rcc rId="58951" sId="4" numFmtId="4">
    <oc r="K143">
      <v>62</v>
    </oc>
    <nc r="K143"/>
  </rcc>
  <rcc rId="58952" sId="4" numFmtId="4">
    <oc r="D144">
      <v>58</v>
    </oc>
    <nc r="D144"/>
  </rcc>
  <rcc rId="58953" sId="4" numFmtId="4">
    <oc r="E144">
      <v>158.5</v>
    </oc>
    <nc r="E144"/>
  </rcc>
  <rcc rId="58954" sId="4" numFmtId="4">
    <oc r="F144">
      <v>58</v>
    </oc>
    <nc r="F144"/>
  </rcc>
  <rcc rId="58955" sId="4" numFmtId="4">
    <oc r="G144">
      <v>158.5</v>
    </oc>
    <nc r="G144"/>
  </rcc>
  <rcc rId="58956" sId="4" numFmtId="4">
    <oc r="J144">
      <v>58</v>
    </oc>
    <nc r="J144"/>
  </rcc>
  <rcc rId="58957" sId="4" numFmtId="4">
    <oc r="K144">
      <v>158.5</v>
    </oc>
    <nc r="K144"/>
  </rcc>
  <rcc rId="58958" sId="4" numFmtId="4">
    <oc r="D145">
      <v>13</v>
    </oc>
    <nc r="D145"/>
  </rcc>
  <rcc rId="58959" sId="4">
    <oc r="E145">
      <f>70+123</f>
    </oc>
    <nc r="E145"/>
  </rcc>
  <rcc rId="58960" sId="4" numFmtId="4">
    <oc r="F145">
      <v>13</v>
    </oc>
    <nc r="F145"/>
  </rcc>
  <rcc rId="58961" sId="4" numFmtId="4">
    <oc r="G145">
      <v>193</v>
    </oc>
    <nc r="G145"/>
  </rcc>
  <rcc rId="58962" sId="4" numFmtId="4">
    <oc r="J145">
      <v>13</v>
    </oc>
    <nc r="J145"/>
  </rcc>
  <rcc rId="58963" sId="4" numFmtId="4">
    <oc r="K145">
      <v>193</v>
    </oc>
    <nc r="K145"/>
  </rcc>
  <rcc rId="58964" sId="4" numFmtId="4">
    <oc r="D146">
      <v>1</v>
    </oc>
    <nc r="D146"/>
  </rcc>
  <rcc rId="58965" sId="4" numFmtId="4">
    <oc r="E146">
      <v>1.5</v>
    </oc>
    <nc r="E146"/>
  </rcc>
  <rcc rId="58966" sId="4" numFmtId="4">
    <oc r="F146">
      <v>1</v>
    </oc>
    <nc r="F146"/>
  </rcc>
  <rcc rId="58967" sId="4" numFmtId="4">
    <oc r="G146">
      <v>1.5</v>
    </oc>
    <nc r="G146"/>
  </rcc>
  <rcc rId="58968" sId="4" numFmtId="4">
    <oc r="J146">
      <v>1</v>
    </oc>
    <nc r="J146"/>
  </rcc>
  <rcc rId="58969" sId="4" numFmtId="4">
    <oc r="K146">
      <v>1.5</v>
    </oc>
    <nc r="K146"/>
  </rcc>
  <rcc rId="58970" sId="4">
    <oc r="D147">
      <v>14</v>
    </oc>
    <nc r="D147"/>
  </rcc>
  <rcc rId="58971" sId="4">
    <oc r="E147">
      <v>106</v>
    </oc>
    <nc r="E147"/>
  </rcc>
  <rcc rId="58972" sId="4">
    <oc r="F147">
      <v>14</v>
    </oc>
    <nc r="F147"/>
  </rcc>
  <rcc rId="58973" sId="4">
    <oc r="G147">
      <v>106</v>
    </oc>
    <nc r="G147"/>
  </rcc>
  <rcc rId="58974" sId="4">
    <oc r="J147">
      <v>14</v>
    </oc>
    <nc r="J147"/>
  </rcc>
  <rcc rId="58975" sId="4">
    <oc r="K147">
      <v>106</v>
    </oc>
    <nc r="K147"/>
  </rcc>
  <rcc rId="58976" sId="4" numFmtId="4">
    <oc r="D149">
      <v>1</v>
    </oc>
    <nc r="D149"/>
  </rcc>
  <rcc rId="58977" sId="4" numFmtId="4">
    <oc r="E149">
      <v>3</v>
    </oc>
    <nc r="E149"/>
  </rcc>
  <rcc rId="58978" sId="4" numFmtId="4">
    <oc r="F149">
      <v>1</v>
    </oc>
    <nc r="F149"/>
  </rcc>
  <rcc rId="58979" sId="4" numFmtId="4">
    <oc r="G149">
      <v>3</v>
    </oc>
    <nc r="G149"/>
  </rcc>
  <rcc rId="58980" sId="4" numFmtId="4">
    <oc r="J149">
      <v>1</v>
    </oc>
    <nc r="J149"/>
  </rcc>
  <rcc rId="58981" sId="4" numFmtId="4">
    <oc r="K149">
      <v>3</v>
    </oc>
    <nc r="K149"/>
  </rcc>
  <rcc rId="58982" sId="4" numFmtId="4">
    <oc r="D152">
      <v>136</v>
    </oc>
    <nc r="D152"/>
  </rcc>
  <rcc rId="58983" sId="4" numFmtId="4">
    <oc r="E152">
      <v>700</v>
    </oc>
    <nc r="E152"/>
  </rcc>
  <rcc rId="58984" sId="4" numFmtId="4">
    <oc r="F152">
      <v>106</v>
    </oc>
    <nc r="F152"/>
  </rcc>
  <rcc rId="58985" sId="4" numFmtId="4">
    <oc r="G152">
      <v>566</v>
    </oc>
    <nc r="G152"/>
  </rcc>
  <rcc rId="58986" sId="4" numFmtId="4">
    <oc r="J152">
      <v>106</v>
    </oc>
    <nc r="J152"/>
  </rcc>
  <rcc rId="58987" sId="4" numFmtId="4">
    <oc r="K152">
      <v>566</v>
    </oc>
    <nc r="K152"/>
  </rcc>
  <rcc rId="58988" sId="4" numFmtId="4">
    <oc r="D153">
      <v>41</v>
    </oc>
    <nc r="D153"/>
  </rcc>
  <rcc rId="58989" sId="4" numFmtId="4">
    <oc r="E153">
      <v>296</v>
    </oc>
    <nc r="E153"/>
  </rcc>
  <rcc rId="58990" sId="4" numFmtId="4">
    <oc r="F153">
      <v>41</v>
    </oc>
    <nc r="F153"/>
  </rcc>
  <rcc rId="58991" sId="4" numFmtId="4">
    <oc r="G153">
      <v>296</v>
    </oc>
    <nc r="G153"/>
  </rcc>
  <rcc rId="58992" sId="4" numFmtId="4">
    <oc r="J153">
      <v>41</v>
    </oc>
    <nc r="J153"/>
  </rcc>
  <rcc rId="58993" sId="4" numFmtId="4">
    <oc r="K153">
      <v>296</v>
    </oc>
    <nc r="K153"/>
  </rcc>
  <rcc rId="58994" sId="4" numFmtId="4">
    <oc r="D154">
      <v>44</v>
    </oc>
    <nc r="D154"/>
  </rcc>
  <rcc rId="58995" sId="4" numFmtId="4">
    <oc r="E154">
      <v>250</v>
    </oc>
    <nc r="E154"/>
  </rcc>
  <rcc rId="58996" sId="4" numFmtId="4">
    <oc r="F154">
      <v>4</v>
    </oc>
    <nc r="F154"/>
  </rcc>
  <rcc rId="58997" sId="4" numFmtId="4">
    <oc r="G154">
      <v>20</v>
    </oc>
    <nc r="G154"/>
  </rcc>
  <rcc rId="58998" sId="4" numFmtId="4">
    <oc r="J154">
      <v>4</v>
    </oc>
    <nc r="J154"/>
  </rcc>
  <rcc rId="58999" sId="4" numFmtId="4">
    <oc r="K154">
      <v>20</v>
    </oc>
    <nc r="K154"/>
  </rcc>
  <rcc rId="59000" sId="4" numFmtId="4">
    <oc r="D155">
      <v>8</v>
    </oc>
    <nc r="D155"/>
  </rcc>
  <rcc rId="59001" sId="4" numFmtId="4">
    <oc r="E155">
      <v>40</v>
    </oc>
    <nc r="E155"/>
  </rcc>
  <rcc rId="59002" sId="4" numFmtId="4">
    <oc r="F155">
      <v>8</v>
    </oc>
    <nc r="F155"/>
  </rcc>
  <rcc rId="59003" sId="4" numFmtId="4">
    <oc r="G155">
      <v>40</v>
    </oc>
    <nc r="G155"/>
  </rcc>
  <rcc rId="59004" sId="4" numFmtId="4">
    <oc r="J155">
      <v>8</v>
    </oc>
    <nc r="J155"/>
  </rcc>
  <rcc rId="59005" sId="4" numFmtId="4">
    <oc r="K155">
      <v>40</v>
    </oc>
    <nc r="K155"/>
  </rcc>
  <rcc rId="59006" sId="4" numFmtId="4">
    <oc r="D156">
      <v>5</v>
    </oc>
    <nc r="D156"/>
  </rcc>
  <rcc rId="59007" sId="4" numFmtId="4">
    <oc r="E156">
      <v>25</v>
    </oc>
    <nc r="E156"/>
  </rcc>
  <rcc rId="59008" sId="4" numFmtId="4">
    <oc r="F156">
      <v>5</v>
    </oc>
    <nc r="F156"/>
  </rcc>
  <rcc rId="59009" sId="4" numFmtId="4">
    <oc r="G156">
      <v>25</v>
    </oc>
    <nc r="G156"/>
  </rcc>
  <rcc rId="59010" sId="4" numFmtId="4">
    <oc r="J156">
      <v>5</v>
    </oc>
    <nc r="J156"/>
  </rcc>
  <rcc rId="59011" sId="4" numFmtId="4">
    <oc r="K156">
      <v>25</v>
    </oc>
    <nc r="K156"/>
  </rcc>
  <rcc rId="59012" sId="4" numFmtId="4">
    <oc r="D157">
      <v>12</v>
    </oc>
    <nc r="D157"/>
  </rcc>
  <rcc rId="59013" sId="4" numFmtId="4">
    <oc r="E157">
      <v>135</v>
    </oc>
    <nc r="E157"/>
  </rcc>
  <rcc rId="59014" sId="4" numFmtId="4">
    <oc r="F157">
      <v>12</v>
    </oc>
    <nc r="F157"/>
  </rcc>
  <rcc rId="59015" sId="4" numFmtId="4">
    <oc r="G157">
      <v>135</v>
    </oc>
    <nc r="G157"/>
  </rcc>
  <rcc rId="59016" sId="4" numFmtId="4">
    <oc r="J157">
      <v>12</v>
    </oc>
    <nc r="J157"/>
  </rcc>
  <rcc rId="59017" sId="4" numFmtId="4">
    <oc r="K157">
      <v>135</v>
    </oc>
    <nc r="K157"/>
  </rcc>
  <rcc rId="59018" sId="4">
    <oc r="D158">
      <v>30</v>
    </oc>
    <nc r="D158"/>
  </rcc>
  <rcc rId="59019" sId="4">
    <oc r="E158">
      <v>255</v>
    </oc>
    <nc r="E158"/>
  </rcc>
  <rcc rId="59020" sId="4">
    <oc r="F158">
      <v>3</v>
    </oc>
    <nc r="F158"/>
  </rcc>
  <rcc rId="59021" sId="4">
    <oc r="G158">
      <v>15</v>
    </oc>
    <nc r="G158"/>
  </rcc>
  <rcc rId="59022" sId="4">
    <oc r="J158">
      <v>3</v>
    </oc>
    <nc r="J158"/>
  </rcc>
  <rcc rId="59023" sId="4">
    <oc r="K158">
      <v>15</v>
    </oc>
    <nc r="K158"/>
  </rcc>
  <rcc rId="59024" sId="4" numFmtId="4">
    <oc r="D160">
      <v>18</v>
    </oc>
    <nc r="D160"/>
  </rcc>
  <rcc rId="59025" sId="4" numFmtId="4">
    <oc r="E160">
      <v>210</v>
    </oc>
    <nc r="E160"/>
  </rcc>
  <rcc rId="59026" sId="4" numFmtId="4">
    <oc r="F160">
      <v>18</v>
    </oc>
    <nc r="F160"/>
  </rcc>
  <rcc rId="59027" sId="4" numFmtId="4">
    <oc r="G160">
      <v>210</v>
    </oc>
    <nc r="G160"/>
  </rcc>
  <rcc rId="59028" sId="4" numFmtId="4">
    <oc r="J160">
      <v>18</v>
    </oc>
    <nc r="J160"/>
  </rcc>
  <rcc rId="59029" sId="4" numFmtId="4">
    <oc r="K160">
      <v>210</v>
    </oc>
    <nc r="K160"/>
  </rcc>
  <rcc rId="59030" sId="4" numFmtId="4">
    <oc r="D161">
      <v>9</v>
    </oc>
    <nc r="D161"/>
  </rcc>
  <rcc rId="59031" sId="4" numFmtId="4">
    <oc r="E161">
      <v>70</v>
    </oc>
    <nc r="E161"/>
  </rcc>
  <rcc rId="59032" sId="4" numFmtId="4">
    <oc r="F161">
      <v>9</v>
    </oc>
    <nc r="F161"/>
  </rcc>
  <rcc rId="59033" sId="4" numFmtId="4">
    <oc r="G161">
      <v>70</v>
    </oc>
    <nc r="G161"/>
  </rcc>
  <rcc rId="59034" sId="4" numFmtId="4">
    <oc r="J161">
      <v>9</v>
    </oc>
    <nc r="J161"/>
  </rcc>
  <rcc rId="59035" sId="4" numFmtId="4">
    <oc r="K161">
      <v>70</v>
    </oc>
    <nc r="K161"/>
  </rcc>
  <rcc rId="59036" sId="4" numFmtId="4">
    <oc r="D163">
      <v>12</v>
    </oc>
    <nc r="D163"/>
  </rcc>
  <rcc rId="59037" sId="4" numFmtId="4">
    <oc r="E163">
      <v>62</v>
    </oc>
    <nc r="E163"/>
  </rcc>
  <rcc rId="59038" sId="4" numFmtId="4">
    <oc r="F163">
      <v>12</v>
    </oc>
    <nc r="F163"/>
  </rcc>
  <rcc rId="59039" sId="4" numFmtId="4">
    <oc r="G163">
      <v>62</v>
    </oc>
    <nc r="G163"/>
  </rcc>
  <rcc rId="59040" sId="4" numFmtId="4">
    <oc r="J163">
      <v>12</v>
    </oc>
    <nc r="J163"/>
  </rcc>
  <rcc rId="59041" sId="4" numFmtId="4">
    <oc r="K163">
      <v>62</v>
    </oc>
    <nc r="K163"/>
  </rcc>
  <rcc rId="59042" sId="4" numFmtId="4">
    <oc r="D166">
      <v>42</v>
    </oc>
    <nc r="D166"/>
  </rcc>
  <rcc rId="59043" sId="4" numFmtId="4">
    <oc r="E166">
      <v>415</v>
    </oc>
    <nc r="E166"/>
  </rcc>
  <rcc rId="59044" sId="4" numFmtId="4">
    <oc r="F166">
      <v>42</v>
    </oc>
    <nc r="F166"/>
  </rcc>
  <rcc rId="59045" sId="4" numFmtId="4">
    <oc r="G166">
      <v>415</v>
    </oc>
    <nc r="G166"/>
  </rcc>
  <rcc rId="59046" sId="4" numFmtId="4">
    <oc r="J166">
      <v>42</v>
    </oc>
    <nc r="J166"/>
  </rcc>
  <rcc rId="59047" sId="4" numFmtId="4">
    <oc r="K166">
      <v>415</v>
    </oc>
    <nc r="K166"/>
  </rcc>
  <rcc rId="59048" sId="4" numFmtId="4">
    <oc r="D167">
      <v>21</v>
    </oc>
    <nc r="D167"/>
  </rcc>
  <rcc rId="59049" sId="4" numFmtId="4">
    <oc r="E167">
      <v>193</v>
    </oc>
    <nc r="E167"/>
  </rcc>
  <rcc rId="59050" sId="4" numFmtId="4">
    <oc r="F167">
      <v>21</v>
    </oc>
    <nc r="F167"/>
  </rcc>
  <rcc rId="59051" sId="4" numFmtId="4">
    <oc r="G167">
      <v>193</v>
    </oc>
    <nc r="G167"/>
  </rcc>
  <rcc rId="59052" sId="4" numFmtId="4">
    <oc r="J167">
      <v>21</v>
    </oc>
    <nc r="J167"/>
  </rcc>
  <rcc rId="59053" sId="4" numFmtId="4">
    <oc r="K167">
      <v>193</v>
    </oc>
    <nc r="K167"/>
  </rcc>
  <rcc rId="59054" sId="4" numFmtId="4">
    <oc r="D168">
      <v>4</v>
    </oc>
    <nc r="D168"/>
  </rcc>
  <rcc rId="59055" sId="4" numFmtId="4">
    <oc r="E168">
      <v>20</v>
    </oc>
    <nc r="E168"/>
  </rcc>
  <rcc rId="59056" sId="4" numFmtId="4">
    <oc r="F168">
      <v>4</v>
    </oc>
    <nc r="F168"/>
  </rcc>
  <rcc rId="59057" sId="4" numFmtId="4">
    <oc r="G168">
      <v>20</v>
    </oc>
    <nc r="G168"/>
  </rcc>
  <rcc rId="59058" sId="4" numFmtId="4">
    <oc r="J168">
      <v>4</v>
    </oc>
    <nc r="J168"/>
  </rcc>
  <rcc rId="59059" sId="4" numFmtId="4">
    <oc r="K168">
      <v>20</v>
    </oc>
    <nc r="K168"/>
  </rcc>
  <rcc rId="59060" sId="4" numFmtId="4">
    <oc r="D169">
      <v>5</v>
    </oc>
    <nc r="D169"/>
  </rcc>
  <rcc rId="59061" sId="4" numFmtId="4">
    <oc r="E169">
      <v>46</v>
    </oc>
    <nc r="E169"/>
  </rcc>
  <rcc rId="59062" sId="4" numFmtId="4">
    <oc r="F169">
      <v>5</v>
    </oc>
    <nc r="F169"/>
  </rcc>
  <rcc rId="59063" sId="4" numFmtId="4">
    <oc r="G169">
      <v>46</v>
    </oc>
    <nc r="G169"/>
  </rcc>
  <rcc rId="59064" sId="4" numFmtId="4">
    <oc r="J169">
      <v>5</v>
    </oc>
    <nc r="J169"/>
  </rcc>
  <rcc rId="59065" sId="4" numFmtId="4">
    <oc r="K169">
      <v>46</v>
    </oc>
    <nc r="K169"/>
  </rcc>
  <rcc rId="59066" sId="4">
    <oc r="D170">
      <v>2</v>
    </oc>
    <nc r="D170"/>
  </rcc>
  <rcc rId="59067" sId="4">
    <oc r="E170">
      <v>10</v>
    </oc>
    <nc r="E170"/>
  </rcc>
  <rcc rId="59068" sId="4">
    <oc r="F170">
      <v>2</v>
    </oc>
    <nc r="F170"/>
  </rcc>
  <rcc rId="59069" sId="4">
    <oc r="G170">
      <v>10</v>
    </oc>
    <nc r="G170"/>
  </rcc>
  <rcc rId="59070" sId="4">
    <oc r="J170">
      <v>2</v>
    </oc>
    <nc r="J170"/>
  </rcc>
  <rcc rId="59071" sId="4">
    <oc r="K170">
      <v>10</v>
    </oc>
    <nc r="K170"/>
  </rcc>
  <rcc rId="59072" sId="4" numFmtId="4">
    <oc r="D171">
      <v>25</v>
    </oc>
    <nc r="D171"/>
  </rcc>
  <rcc rId="59073" sId="4" numFmtId="4">
    <oc r="E171">
      <v>170</v>
    </oc>
    <nc r="E171"/>
  </rcc>
  <rcc rId="59074" sId="4" numFmtId="4">
    <oc r="F171">
      <v>24</v>
    </oc>
    <nc r="F171"/>
  </rcc>
  <rcc rId="59075" sId="4" numFmtId="4">
    <oc r="G171">
      <v>100</v>
    </oc>
    <nc r="G171"/>
  </rcc>
  <rcc rId="59076" sId="4" numFmtId="4">
    <oc r="J171">
      <v>24</v>
    </oc>
    <nc r="J171"/>
  </rcc>
  <rcc rId="59077" sId="4" numFmtId="4">
    <oc r="K171">
      <v>100</v>
    </oc>
    <nc r="K171"/>
  </rcc>
  <rcc rId="59078" sId="4" numFmtId="4">
    <oc r="D175">
      <v>31</v>
    </oc>
    <nc r="D175"/>
  </rcc>
  <rcc rId="59079" sId="4" numFmtId="4">
    <oc r="E175">
      <v>232</v>
    </oc>
    <nc r="E175"/>
  </rcc>
  <rcc rId="59080" sId="4" numFmtId="4">
    <oc r="F175">
      <v>31</v>
    </oc>
    <nc r="F175"/>
  </rcc>
  <rcc rId="59081" sId="4" numFmtId="4">
    <oc r="G175">
      <v>232</v>
    </oc>
    <nc r="G175"/>
  </rcc>
  <rcc rId="59082" sId="4" numFmtId="4">
    <oc r="J175">
      <v>31</v>
    </oc>
    <nc r="J175"/>
  </rcc>
  <rcc rId="59083" sId="4" numFmtId="4">
    <oc r="K175">
      <v>232</v>
    </oc>
    <nc r="K175"/>
  </rcc>
  <rcc rId="59084" sId="4" numFmtId="4">
    <oc r="D176">
      <v>2</v>
    </oc>
    <nc r="D176"/>
  </rcc>
  <rcc rId="59085" sId="4" numFmtId="4">
    <oc r="E176">
      <v>20</v>
    </oc>
    <nc r="E176"/>
  </rcc>
  <rcc rId="59086" sId="4" numFmtId="4">
    <oc r="F176">
      <v>2</v>
    </oc>
    <nc r="F176"/>
  </rcc>
  <rcc rId="59087" sId="4" numFmtId="4">
    <oc r="G176">
      <v>20</v>
    </oc>
    <nc r="G176"/>
  </rcc>
  <rcc rId="59088" sId="4" numFmtId="4">
    <oc r="J176">
      <v>2</v>
    </oc>
    <nc r="J176"/>
  </rcc>
  <rcc rId="59089" sId="4" numFmtId="4">
    <oc r="K176">
      <v>20</v>
    </oc>
    <nc r="K176"/>
  </rcc>
  <rcc rId="59090" sId="4" numFmtId="4">
    <oc r="D177">
      <v>1</v>
    </oc>
    <nc r="D177"/>
  </rcc>
  <rcc rId="59091" sId="4" numFmtId="4">
    <oc r="E177">
      <v>12</v>
    </oc>
    <nc r="E177"/>
  </rcc>
  <rcc rId="59092" sId="4" numFmtId="4">
    <oc r="F177">
      <v>1</v>
    </oc>
    <nc r="F177"/>
  </rcc>
  <rcc rId="59093" sId="4" numFmtId="4">
    <oc r="G177">
      <v>12</v>
    </oc>
    <nc r="G177"/>
  </rcc>
  <rcc rId="59094" sId="4" numFmtId="4">
    <oc r="J177">
      <v>1</v>
    </oc>
    <nc r="J177"/>
  </rcc>
  <rcc rId="59095" sId="4" numFmtId="4">
    <oc r="K177">
      <v>12</v>
    </oc>
    <nc r="K177"/>
  </rcc>
  <rcc rId="59096" sId="4" numFmtId="4">
    <oc r="D178">
      <v>10</v>
    </oc>
    <nc r="D178"/>
  </rcc>
  <rcc rId="59097" sId="4" numFmtId="4">
    <oc r="E178">
      <v>97</v>
    </oc>
    <nc r="E178"/>
  </rcc>
  <rcc rId="59098" sId="4" numFmtId="4">
    <oc r="F178">
      <v>10</v>
    </oc>
    <nc r="F178"/>
  </rcc>
  <rcc rId="59099" sId="4" numFmtId="4">
    <oc r="G178">
      <v>97</v>
    </oc>
    <nc r="G178"/>
  </rcc>
  <rcc rId="59100" sId="4" numFmtId="4">
    <oc r="J178">
      <v>10</v>
    </oc>
    <nc r="J178"/>
  </rcc>
  <rcc rId="59101" sId="4" numFmtId="4">
    <oc r="K178">
      <v>97</v>
    </oc>
    <nc r="K178"/>
  </rcc>
  <rcc rId="59102" sId="4" numFmtId="4">
    <oc r="D179">
      <v>2</v>
    </oc>
    <nc r="D179"/>
  </rcc>
  <rcc rId="59103" sId="4" numFmtId="4">
    <oc r="E179">
      <v>25</v>
    </oc>
    <nc r="E179"/>
  </rcc>
  <rcc rId="59104" sId="4" numFmtId="4">
    <oc r="F179">
      <v>2</v>
    </oc>
    <nc r="F179"/>
  </rcc>
  <rcc rId="59105" sId="4" numFmtId="4">
    <oc r="G179">
      <v>25</v>
    </oc>
    <nc r="G179"/>
  </rcc>
  <rcc rId="59106" sId="4" numFmtId="4">
    <oc r="J179">
      <v>2</v>
    </oc>
    <nc r="J179"/>
  </rcc>
  <rcc rId="59107" sId="4" numFmtId="4">
    <oc r="K179">
      <v>25</v>
    </oc>
    <nc r="K179"/>
  </rcc>
  <rcc rId="59108" sId="4" numFmtId="4">
    <oc r="D181">
      <v>2</v>
    </oc>
    <nc r="D181"/>
  </rcc>
  <rcc rId="59109" sId="4" numFmtId="4">
    <oc r="E181">
      <v>46</v>
    </oc>
    <nc r="E181"/>
  </rcc>
  <rcc rId="59110" sId="4" numFmtId="4">
    <oc r="F181">
      <v>2</v>
    </oc>
    <nc r="F181"/>
  </rcc>
  <rcc rId="59111" sId="4" numFmtId="4">
    <oc r="G181">
      <v>46</v>
    </oc>
    <nc r="G181"/>
  </rcc>
  <rcc rId="59112" sId="4" numFmtId="4">
    <oc r="J181">
      <v>2</v>
    </oc>
    <nc r="J181"/>
  </rcc>
  <rcc rId="59113" sId="4" numFmtId="4">
    <oc r="K181">
      <v>46</v>
    </oc>
    <nc r="K181"/>
  </rcc>
  <rcc rId="59114" sId="4" numFmtId="4">
    <oc r="J150">
      <v>798</v>
    </oc>
    <nc r="J150">
      <f>SUM(J102:J149)</f>
    </nc>
  </rcc>
  <rcc rId="59115" sId="4" numFmtId="4">
    <oc r="K150">
      <v>5282</v>
    </oc>
    <nc r="K150">
      <f>SUM(K102:K149)</f>
    </nc>
  </rcc>
  <rcc rId="59116" sId="4" numFmtId="4">
    <oc r="J100">
      <v>408</v>
    </oc>
    <nc r="J100">
      <f>SUM(J64:J99)</f>
    </nc>
  </rcc>
  <rcc rId="59117" sId="4" numFmtId="4">
    <oc r="K100">
      <v>2634</v>
    </oc>
    <nc r="K100">
      <f>SUM(K64:K99)</f>
    </nc>
  </rcc>
  <rcc rId="59118" sId="4" numFmtId="4">
    <oc r="J182">
      <v>364</v>
    </oc>
    <nc r="J182">
      <f>SUM(J152:J181)</f>
    </nc>
  </rcc>
  <rcc rId="59119" sId="4" numFmtId="4">
    <oc r="K182">
      <v>2655</v>
    </oc>
    <nc r="K182">
      <f>SUM(K152:K181)</f>
    </nc>
  </rcc>
  <rcc rId="59120" sId="4" numFmtId="4">
    <oc r="D184">
      <v>22</v>
    </oc>
    <nc r="D184"/>
  </rcc>
  <rcc rId="59121" sId="4" numFmtId="4">
    <oc r="E184">
      <v>160</v>
    </oc>
    <nc r="E184"/>
  </rcc>
  <rcc rId="59122" sId="4" numFmtId="4">
    <oc r="F184">
      <v>20</v>
    </oc>
    <nc r="F184"/>
  </rcc>
  <rcc rId="59123" sId="4" numFmtId="4">
    <oc r="G184">
      <v>140</v>
    </oc>
    <nc r="G184"/>
  </rcc>
  <rcc rId="59124" sId="4" numFmtId="4">
    <oc r="J184">
      <v>20</v>
    </oc>
    <nc r="J184"/>
  </rcc>
  <rcc rId="59125" sId="4" numFmtId="4">
    <oc r="K184">
      <v>140</v>
    </oc>
    <nc r="K184"/>
  </rcc>
  <rcc rId="59126" sId="4" numFmtId="4">
    <oc r="J192">
      <v>20</v>
    </oc>
    <nc r="J192">
      <f>SUM(J184:J191)</f>
    </nc>
  </rcc>
  <rcc rId="59127" sId="4" numFmtId="4">
    <oc r="K192">
      <v>140</v>
    </oc>
    <nc r="K192">
      <f>SUM(K184:K191)</f>
    </nc>
  </rcc>
  <rcc rId="59128" sId="4" numFmtId="4">
    <oc r="D194">
      <v>15</v>
    </oc>
    <nc r="D194"/>
  </rcc>
  <rcc rId="59129" sId="4" numFmtId="4">
    <oc r="E194">
      <v>153</v>
    </oc>
    <nc r="E194"/>
  </rcc>
  <rcc rId="59130" sId="4" numFmtId="4">
    <oc r="F194">
      <v>15</v>
    </oc>
    <nc r="F194"/>
  </rcc>
  <rcc rId="59131" sId="4" numFmtId="4">
    <oc r="G194">
      <v>153</v>
    </oc>
    <nc r="G194"/>
  </rcc>
  <rcc rId="59132" sId="4" numFmtId="4">
    <oc r="J194">
      <v>10</v>
    </oc>
    <nc r="J194"/>
  </rcc>
  <rcc rId="59133" sId="4" numFmtId="4">
    <oc r="K194">
      <v>87</v>
    </oc>
    <nc r="K194"/>
  </rcc>
  <rcc rId="59134" sId="4" numFmtId="4">
    <oc r="D195">
      <v>9</v>
    </oc>
    <nc r="D195"/>
  </rcc>
  <rcc rId="59135" sId="4" numFmtId="4">
    <oc r="E195">
      <v>66</v>
    </oc>
    <nc r="E195"/>
  </rcc>
  <rcc rId="59136" sId="4" numFmtId="4">
    <oc r="F195">
      <v>9</v>
    </oc>
    <nc r="F195"/>
  </rcc>
  <rcc rId="59137" sId="4" numFmtId="4">
    <oc r="G195">
      <v>66</v>
    </oc>
    <nc r="G195"/>
  </rcc>
  <rcc rId="59138" sId="4" numFmtId="4">
    <oc r="J195">
      <v>9</v>
    </oc>
    <nc r="J195"/>
  </rcc>
  <rcc rId="59139" sId="4" numFmtId="4">
    <oc r="K195">
      <v>66</v>
    </oc>
    <nc r="K195"/>
  </rcc>
  <rcc rId="59140" sId="4" numFmtId="4">
    <oc r="D198">
      <v>12</v>
    </oc>
    <nc r="D198"/>
  </rcc>
  <rcc rId="59141" sId="4" numFmtId="4">
    <oc r="E198">
      <v>79</v>
    </oc>
    <nc r="E198"/>
  </rcc>
  <rcc rId="59142" sId="4" numFmtId="4">
    <oc r="F198">
      <v>12</v>
    </oc>
    <nc r="F198"/>
  </rcc>
  <rcc rId="59143" sId="4" numFmtId="4">
    <oc r="G198">
      <v>79</v>
    </oc>
    <nc r="G198"/>
  </rcc>
  <rcc rId="59144" sId="4" numFmtId="4">
    <oc r="J198">
      <v>12</v>
    </oc>
    <nc r="J198"/>
  </rcc>
  <rcc rId="59145" sId="4" numFmtId="4">
    <oc r="K198">
      <v>79</v>
    </oc>
    <nc r="K198"/>
  </rcc>
  <rcc rId="59146" sId="4" numFmtId="4">
    <oc r="D199">
      <v>3</v>
    </oc>
    <nc r="D199"/>
  </rcc>
  <rcc rId="59147" sId="4" numFmtId="4">
    <oc r="E199">
      <v>38</v>
    </oc>
    <nc r="E199"/>
  </rcc>
  <rcc rId="59148" sId="4" numFmtId="4">
    <oc r="F199">
      <v>3</v>
    </oc>
    <nc r="F199"/>
  </rcc>
  <rcc rId="59149" sId="4" numFmtId="4">
    <oc r="G199">
      <v>38</v>
    </oc>
    <nc r="G199"/>
  </rcc>
  <rcc rId="59150" sId="4" numFmtId="4">
    <oc r="J199">
      <v>3</v>
    </oc>
    <nc r="J199"/>
  </rcc>
  <rcc rId="59151" sId="4" numFmtId="4">
    <oc r="K199">
      <v>38</v>
    </oc>
    <nc r="K199"/>
  </rcc>
  <rcc rId="59152" sId="4" numFmtId="4">
    <oc r="D202">
      <v>7</v>
    </oc>
    <nc r="D202"/>
  </rcc>
  <rcc rId="59153" sId="4" numFmtId="4">
    <oc r="E202">
      <v>50</v>
    </oc>
    <nc r="E202"/>
  </rcc>
  <rcc rId="59154" sId="4" numFmtId="4">
    <oc r="F202">
      <v>7</v>
    </oc>
    <nc r="F202"/>
  </rcc>
  <rcc rId="59155" sId="4" numFmtId="4">
    <oc r="G202">
      <v>50</v>
    </oc>
    <nc r="G202"/>
  </rcc>
  <rcc rId="59156" sId="4" numFmtId="4">
    <oc r="J202">
      <v>7</v>
    </oc>
    <nc r="J202"/>
  </rcc>
  <rcc rId="59157" sId="4" numFmtId="4">
    <oc r="K202">
      <v>50</v>
    </oc>
    <nc r="K202"/>
  </rcc>
  <rcc rId="59158" sId="4" numFmtId="4">
    <oc r="D203">
      <v>1</v>
    </oc>
    <nc r="D203"/>
  </rcc>
  <rcc rId="59159" sId="4" numFmtId="4">
    <oc r="E203">
      <v>12</v>
    </oc>
    <nc r="E203"/>
  </rcc>
  <rcc rId="59160" sId="4" numFmtId="4">
    <oc r="F203">
      <v>1</v>
    </oc>
    <nc r="F203"/>
  </rcc>
  <rcc rId="59161" sId="4" numFmtId="4">
    <oc r="G203">
      <v>12</v>
    </oc>
    <nc r="G203"/>
  </rcc>
  <rcc rId="59162" sId="4" numFmtId="4">
    <oc r="J203">
      <v>1</v>
    </oc>
    <nc r="J203"/>
  </rcc>
  <rcc rId="59163" sId="4" numFmtId="4">
    <oc r="K203">
      <v>12</v>
    </oc>
    <nc r="K203"/>
  </rcc>
  <rcc rId="59164" sId="4" numFmtId="4">
    <oc r="D204">
      <v>2</v>
    </oc>
    <nc r="D204"/>
  </rcc>
  <rcc rId="59165" sId="4" numFmtId="4">
    <oc r="E204">
      <v>13</v>
    </oc>
    <nc r="E204"/>
  </rcc>
  <rcc rId="59166" sId="4" numFmtId="4">
    <oc r="F204">
      <v>2</v>
    </oc>
    <nc r="F204"/>
  </rcc>
  <rcc rId="59167" sId="4" numFmtId="4">
    <oc r="G204">
      <v>13</v>
    </oc>
    <nc r="G204"/>
  </rcc>
  <rcc rId="59168" sId="4" numFmtId="4">
    <oc r="J204">
      <v>2</v>
    </oc>
    <nc r="J204"/>
  </rcc>
  <rcc rId="59169" sId="4" numFmtId="4">
    <oc r="K204">
      <v>13</v>
    </oc>
    <nc r="K204"/>
  </rcc>
  <rcc rId="59170" sId="4" numFmtId="4">
    <oc r="D205">
      <v>64</v>
    </oc>
    <nc r="D205"/>
  </rcc>
  <rcc rId="59171" sId="4" numFmtId="4">
    <oc r="E205">
      <v>254</v>
    </oc>
    <nc r="E205"/>
  </rcc>
  <rcc rId="59172" sId="4" numFmtId="4">
    <oc r="F205">
      <v>64</v>
    </oc>
    <nc r="F205"/>
  </rcc>
  <rcc rId="59173" sId="4" numFmtId="4">
    <oc r="G205">
      <v>254</v>
    </oc>
    <nc r="G205"/>
  </rcc>
  <rcc rId="59174" sId="4" numFmtId="4">
    <oc r="J205">
      <v>64</v>
    </oc>
    <nc r="J205"/>
  </rcc>
  <rcc rId="59175" sId="4" numFmtId="4">
    <oc r="K205">
      <v>254</v>
    </oc>
    <nc r="K205"/>
  </rcc>
  <rcc rId="59176" sId="4" numFmtId="4">
    <oc r="D206">
      <v>7</v>
    </oc>
    <nc r="D206"/>
  </rcc>
  <rcc rId="59177" sId="4" numFmtId="4">
    <oc r="E206">
      <v>55</v>
    </oc>
    <nc r="E206"/>
  </rcc>
  <rcc rId="59178" sId="4" numFmtId="4">
    <oc r="F206">
      <v>7</v>
    </oc>
    <nc r="F206"/>
  </rcc>
  <rcc rId="59179" sId="4" numFmtId="4">
    <oc r="G206">
      <v>55</v>
    </oc>
    <nc r="G206"/>
  </rcc>
  <rcc rId="59180" sId="4" numFmtId="4">
    <oc r="J206">
      <v>7</v>
    </oc>
    <nc r="J206"/>
  </rcc>
  <rcc rId="59181" sId="4" numFmtId="4">
    <oc r="K206">
      <v>55</v>
    </oc>
    <nc r="K206"/>
  </rcc>
  <rcc rId="59182" sId="4" numFmtId="4">
    <oc r="D207">
      <v>12</v>
    </oc>
    <nc r="D207"/>
  </rcc>
  <rcc rId="59183" sId="4" numFmtId="4">
    <oc r="E207">
      <v>58</v>
    </oc>
    <nc r="E207"/>
  </rcc>
  <rcc rId="59184" sId="4" numFmtId="4">
    <oc r="F207">
      <v>12</v>
    </oc>
    <nc r="F207"/>
  </rcc>
  <rcc rId="59185" sId="4" numFmtId="4">
    <oc r="G207">
      <v>58</v>
    </oc>
    <nc r="G207"/>
  </rcc>
  <rcc rId="59186" sId="4" numFmtId="4">
    <oc r="J207">
      <v>12</v>
    </oc>
    <nc r="J207"/>
  </rcc>
  <rcc rId="59187" sId="4" numFmtId="4">
    <oc r="K207">
      <v>58</v>
    </oc>
    <nc r="K207"/>
  </rcc>
  <rcc rId="59188" sId="4" numFmtId="4">
    <oc r="D208">
      <v>3</v>
    </oc>
    <nc r="D208"/>
  </rcc>
  <rcc rId="59189" sId="4" numFmtId="4">
    <oc r="E208">
      <v>40</v>
    </oc>
    <nc r="E208"/>
  </rcc>
  <rcc rId="59190" sId="4" numFmtId="4">
    <oc r="F208">
      <v>3</v>
    </oc>
    <nc r="F208"/>
  </rcc>
  <rcc rId="59191" sId="4" numFmtId="4">
    <oc r="G208">
      <v>40</v>
    </oc>
    <nc r="G208"/>
  </rcc>
  <rcc rId="59192" sId="4" numFmtId="4">
    <oc r="J208">
      <v>3</v>
    </oc>
    <nc r="J208"/>
  </rcc>
  <rcc rId="59193" sId="4" numFmtId="4">
    <oc r="K208">
      <v>40</v>
    </oc>
    <nc r="K208"/>
  </rcc>
  <rcc rId="59194" sId="4" numFmtId="4">
    <oc r="D209">
      <v>15</v>
    </oc>
    <nc r="D209"/>
  </rcc>
  <rcc rId="59195" sId="4" numFmtId="4">
    <oc r="E209">
      <v>150</v>
    </oc>
    <nc r="E209"/>
  </rcc>
  <rcc rId="59196" sId="4" numFmtId="4">
    <oc r="F209">
      <v>15</v>
    </oc>
    <nc r="F209"/>
  </rcc>
  <rcc rId="59197" sId="4" numFmtId="4">
    <oc r="G209">
      <v>150</v>
    </oc>
    <nc r="G209"/>
  </rcc>
  <rcc rId="59198" sId="4" numFmtId="4">
    <oc r="J209">
      <v>15</v>
    </oc>
    <nc r="J209"/>
  </rcc>
  <rcc rId="59199" sId="4" numFmtId="4">
    <oc r="K209">
      <v>150</v>
    </oc>
    <nc r="K209"/>
  </rcc>
  <rcc rId="59200" sId="4" numFmtId="4">
    <oc r="D210">
      <v>20</v>
    </oc>
    <nc r="D210"/>
  </rcc>
  <rcc rId="59201" sId="4" numFmtId="4">
    <oc r="E210">
      <v>300</v>
    </oc>
    <nc r="E210"/>
  </rcc>
  <rcc rId="59202" sId="4" numFmtId="4">
    <oc r="F210">
      <v>1</v>
    </oc>
    <nc r="F210"/>
  </rcc>
  <rcc rId="59203" sId="4" numFmtId="4">
    <oc r="G210">
      <v>15</v>
    </oc>
    <nc r="G210"/>
  </rcc>
  <rcc rId="59204" sId="4" numFmtId="4">
    <oc r="J210">
      <v>1</v>
    </oc>
    <nc r="J210"/>
  </rcc>
  <rcc rId="59205" sId="4" numFmtId="4">
    <oc r="K210">
      <v>15</v>
    </oc>
    <nc r="K210"/>
  </rcc>
  <rcc rId="59206" sId="4" numFmtId="4">
    <oc r="D211">
      <v>15</v>
    </oc>
    <nc r="D211"/>
  </rcc>
  <rcc rId="59207" sId="4" numFmtId="4">
    <oc r="E211">
      <v>380</v>
    </oc>
    <nc r="E211"/>
  </rcc>
  <rcc rId="59208" sId="4" numFmtId="4">
    <oc r="F211">
      <v>12</v>
    </oc>
    <nc r="F211"/>
  </rcc>
  <rcc rId="59209" sId="4" numFmtId="4">
    <oc r="G211">
      <v>125</v>
    </oc>
    <nc r="G211"/>
  </rcc>
  <rcc rId="59210" sId="4" numFmtId="4">
    <oc r="J211">
      <v>12</v>
    </oc>
    <nc r="J211"/>
  </rcc>
  <rcc rId="59211" sId="4" numFmtId="4">
    <oc r="K211">
      <v>125</v>
    </oc>
    <nc r="K211"/>
  </rcc>
  <rcc rId="59212" sId="4" numFmtId="4">
    <oc r="D212">
      <v>36</v>
    </oc>
    <nc r="D212"/>
  </rcc>
  <rcc rId="59213" sId="4" numFmtId="4">
    <oc r="E212">
      <v>441</v>
    </oc>
    <nc r="E212"/>
  </rcc>
  <rcc rId="59214" sId="4" numFmtId="4">
    <oc r="F212">
      <v>36</v>
    </oc>
    <nc r="F212"/>
  </rcc>
  <rcc rId="59215" sId="4" numFmtId="4">
    <oc r="G212">
      <v>441</v>
    </oc>
    <nc r="G212"/>
  </rcc>
  <rcc rId="59216" sId="4" numFmtId="4">
    <oc r="J212">
      <v>36</v>
    </oc>
    <nc r="J212"/>
  </rcc>
  <rcc rId="59217" sId="4" numFmtId="4">
    <oc r="K212">
      <v>441</v>
    </oc>
    <nc r="K212"/>
  </rcc>
  <rcc rId="59218" sId="4" numFmtId="4">
    <oc r="D213">
      <v>3</v>
    </oc>
    <nc r="D213"/>
  </rcc>
  <rcc rId="59219" sId="4" numFmtId="4">
    <oc r="E213">
      <v>26</v>
    </oc>
    <nc r="E213"/>
  </rcc>
  <rcc rId="59220" sId="4" numFmtId="4">
    <oc r="F213">
      <v>3</v>
    </oc>
    <nc r="F213"/>
  </rcc>
  <rcc rId="59221" sId="4" numFmtId="4">
    <oc r="G213">
      <v>26</v>
    </oc>
    <nc r="G213"/>
  </rcc>
  <rcc rId="59222" sId="4" numFmtId="4">
    <oc r="J213">
      <v>3</v>
    </oc>
    <nc r="J213"/>
  </rcc>
  <rcc rId="59223" sId="4" numFmtId="4">
    <oc r="K213">
      <v>26</v>
    </oc>
    <nc r="K213"/>
  </rcc>
  <rcc rId="59224" sId="4" numFmtId="4">
    <oc r="D214">
      <v>20</v>
    </oc>
    <nc r="D214"/>
  </rcc>
  <rcc rId="59225" sId="4" numFmtId="4">
    <oc r="E214">
      <v>450</v>
    </oc>
    <nc r="E214"/>
  </rcc>
  <rcc rId="59226" sId="4" numFmtId="4">
    <oc r="F214">
      <v>6</v>
    </oc>
    <nc r="F214"/>
  </rcc>
  <rcc rId="59227" sId="4" numFmtId="4">
    <oc r="G214">
      <v>35</v>
    </oc>
    <nc r="G214"/>
  </rcc>
  <rcc rId="59228" sId="4" numFmtId="4">
    <oc r="J214">
      <v>6</v>
    </oc>
    <nc r="J214"/>
  </rcc>
  <rcc rId="59229" sId="4" numFmtId="4">
    <oc r="K214">
      <v>35</v>
    </oc>
    <nc r="K214"/>
  </rcc>
  <rcc rId="59230" sId="4" numFmtId="4">
    <oc r="D215">
      <v>14</v>
    </oc>
    <nc r="D215"/>
  </rcc>
  <rcc rId="59231" sId="4" numFmtId="4">
    <oc r="E215">
      <v>360</v>
    </oc>
    <nc r="E215"/>
  </rcc>
  <rcc rId="59232" sId="4" numFmtId="4">
    <oc r="F215">
      <v>14</v>
    </oc>
    <nc r="F215"/>
  </rcc>
  <rcc rId="59233" sId="4" numFmtId="4">
    <oc r="G215">
      <v>360</v>
    </oc>
    <nc r="G215"/>
  </rcc>
  <rcc rId="59234" sId="4" numFmtId="4">
    <oc r="J215">
      <v>14</v>
    </oc>
    <nc r="J215"/>
  </rcc>
  <rcc rId="59235" sId="4" numFmtId="4">
    <oc r="K215">
      <v>360</v>
    </oc>
    <nc r="K215"/>
  </rcc>
  <rcc rId="59236" sId="4" numFmtId="4">
    <oc r="D216">
      <v>2</v>
    </oc>
    <nc r="D216"/>
  </rcc>
  <rcc rId="59237" sId="4" numFmtId="4">
    <oc r="E216">
      <v>35</v>
    </oc>
    <nc r="E216"/>
  </rcc>
  <rcc rId="59238" sId="4" numFmtId="4">
    <oc r="F216">
      <v>2</v>
    </oc>
    <nc r="F216"/>
  </rcc>
  <rcc rId="59239" sId="4" numFmtId="4">
    <oc r="G216">
      <v>35</v>
    </oc>
    <nc r="G216"/>
  </rcc>
  <rcc rId="59240" sId="4" numFmtId="4">
    <oc r="J216">
      <v>2</v>
    </oc>
    <nc r="J216"/>
  </rcc>
  <rcc rId="59241" sId="4" numFmtId="4">
    <oc r="K216">
      <v>35</v>
    </oc>
    <nc r="K216"/>
  </rcc>
  <rcc rId="59242" sId="4" numFmtId="4">
    <oc r="D217">
      <v>1</v>
    </oc>
    <nc r="D217"/>
  </rcc>
  <rcc rId="59243" sId="4" numFmtId="4">
    <oc r="E217">
      <v>15</v>
    </oc>
    <nc r="E217"/>
  </rcc>
  <rcc rId="59244" sId="4" numFmtId="4">
    <oc r="F217">
      <v>1</v>
    </oc>
    <nc r="F217"/>
  </rcc>
  <rcc rId="59245" sId="4" numFmtId="4">
    <oc r="G217">
      <v>15</v>
    </oc>
    <nc r="G217"/>
  </rcc>
  <rcc rId="59246" sId="4" numFmtId="4">
    <oc r="J217">
      <v>1</v>
    </oc>
    <nc r="J217"/>
  </rcc>
  <rcc rId="59247" sId="4" numFmtId="4">
    <oc r="K217">
      <v>15</v>
    </oc>
    <nc r="K217"/>
  </rcc>
  <rcc rId="59248" sId="4" numFmtId="4">
    <oc r="D218">
      <v>10</v>
    </oc>
    <nc r="D218"/>
  </rcc>
  <rcc rId="59249" sId="4" numFmtId="4">
    <oc r="E218">
      <v>250</v>
    </oc>
    <nc r="E218"/>
  </rcc>
  <rcc rId="59250" sId="4" numFmtId="4">
    <oc r="F218">
      <v>6</v>
    </oc>
    <nc r="F218"/>
  </rcc>
  <rcc rId="59251" sId="4" numFmtId="4">
    <oc r="G218">
      <v>65</v>
    </oc>
    <nc r="G218"/>
  </rcc>
  <rcc rId="59252" sId="4" numFmtId="4">
    <oc r="J218">
      <v>6</v>
    </oc>
    <nc r="J218"/>
  </rcc>
  <rcc rId="59253" sId="4" numFmtId="4">
    <oc r="K218">
      <v>65</v>
    </oc>
    <nc r="K218"/>
  </rcc>
  <rcc rId="59254" sId="4" numFmtId="4">
    <oc r="D219">
      <v>3</v>
    </oc>
    <nc r="D219"/>
  </rcc>
  <rcc rId="59255" sId="4" numFmtId="4">
    <oc r="E219">
      <v>45</v>
    </oc>
    <nc r="E219"/>
  </rcc>
  <rcc rId="59256" sId="4" numFmtId="4">
    <oc r="F219">
      <v>3</v>
    </oc>
    <nc r="F219"/>
  </rcc>
  <rcc rId="59257" sId="4" numFmtId="4">
    <oc r="G219">
      <v>45</v>
    </oc>
    <nc r="G219"/>
  </rcc>
  <rcc rId="59258" sId="4" numFmtId="4">
    <oc r="J219">
      <v>3</v>
    </oc>
    <nc r="J219"/>
  </rcc>
  <rcc rId="59259" sId="4" numFmtId="4">
    <oc r="K219">
      <v>45</v>
    </oc>
    <nc r="K219"/>
  </rcc>
  <rcc rId="59260" sId="4" numFmtId="4">
    <oc r="D220">
      <v>15</v>
    </oc>
    <nc r="D220"/>
  </rcc>
  <rcc rId="59261" sId="4" numFmtId="4">
    <oc r="E220">
      <v>200</v>
    </oc>
    <nc r="E220"/>
  </rcc>
  <rcc rId="59262" sId="4" numFmtId="4">
    <oc r="F220">
      <v>15</v>
    </oc>
    <nc r="F220"/>
  </rcc>
  <rcc rId="59263" sId="4" numFmtId="4">
    <oc r="G220">
      <v>200</v>
    </oc>
    <nc r="G220"/>
  </rcc>
  <rcc rId="59264" sId="4" numFmtId="4">
    <oc r="J220">
      <v>15</v>
    </oc>
    <nc r="J220"/>
  </rcc>
  <rcc rId="59265" sId="4" numFmtId="4">
    <oc r="K220">
      <v>200</v>
    </oc>
    <nc r="K220"/>
  </rcc>
  <rcc rId="59266" sId="4" numFmtId="4">
    <oc r="D221">
      <v>1</v>
    </oc>
    <nc r="D221"/>
  </rcc>
  <rcc rId="59267" sId="4" numFmtId="4">
    <oc r="E221">
      <v>15</v>
    </oc>
    <nc r="E221"/>
  </rcc>
  <rcc rId="59268" sId="4" numFmtId="4">
    <oc r="F221">
      <v>1</v>
    </oc>
    <nc r="F221"/>
  </rcc>
  <rcc rId="59269" sId="4" numFmtId="4">
    <oc r="G221">
      <v>15</v>
    </oc>
    <nc r="G221"/>
  </rcc>
  <rcc rId="59270" sId="4" numFmtId="4">
    <oc r="J221">
      <v>1</v>
    </oc>
    <nc r="J221"/>
  </rcc>
  <rcc rId="59271" sId="4" numFmtId="4">
    <oc r="K221">
      <v>15</v>
    </oc>
    <nc r="K221"/>
  </rcc>
  <rcc rId="59272" sId="4" numFmtId="4">
    <oc r="D222">
      <v>4</v>
    </oc>
    <nc r="D222"/>
  </rcc>
  <rcc rId="59273" sId="4" numFmtId="4">
    <oc r="E222">
      <v>37</v>
    </oc>
    <nc r="E222"/>
  </rcc>
  <rcc rId="59274" sId="4" numFmtId="4">
    <oc r="F222">
      <v>4</v>
    </oc>
    <nc r="F222"/>
  </rcc>
  <rcc rId="59275" sId="4" numFmtId="4">
    <oc r="G222">
      <v>37</v>
    </oc>
    <nc r="G222"/>
  </rcc>
  <rcc rId="59276" sId="4" numFmtId="4">
    <oc r="J222">
      <v>4</v>
    </oc>
    <nc r="J222"/>
  </rcc>
  <rcc rId="59277" sId="4" numFmtId="4">
    <oc r="K222">
      <v>37</v>
    </oc>
    <nc r="K222"/>
  </rcc>
  <rcc rId="59278" sId="4" numFmtId="4">
    <oc r="D223">
      <v>1</v>
    </oc>
    <nc r="D223"/>
  </rcc>
  <rcc rId="59279" sId="4" numFmtId="4">
    <oc r="E223">
      <v>10</v>
    </oc>
    <nc r="E223"/>
  </rcc>
  <rcc rId="59280" sId="4" numFmtId="4">
    <oc r="F223">
      <v>1</v>
    </oc>
    <nc r="F223"/>
  </rcc>
  <rcc rId="59281" sId="4" numFmtId="4">
    <oc r="G223">
      <v>10</v>
    </oc>
    <nc r="G223"/>
  </rcc>
  <rcc rId="59282" sId="4" numFmtId="4">
    <oc r="J223">
      <v>1</v>
    </oc>
    <nc r="J223"/>
  </rcc>
  <rcc rId="59283" sId="4" numFmtId="4">
    <oc r="K223">
      <v>10</v>
    </oc>
    <nc r="K223"/>
  </rcc>
  <rcc rId="59284" sId="4" numFmtId="4">
    <oc r="D226">
      <v>1</v>
    </oc>
    <nc r="D226"/>
  </rcc>
  <rcc rId="59285" sId="4" numFmtId="4">
    <oc r="E226">
      <v>15</v>
    </oc>
    <nc r="E226"/>
  </rcc>
  <rcc rId="59286" sId="4" numFmtId="4">
    <oc r="F226">
      <v>1</v>
    </oc>
    <nc r="F226"/>
  </rcc>
  <rcc rId="59287" sId="4" numFmtId="4">
    <oc r="G226">
      <v>15</v>
    </oc>
    <nc r="G226"/>
  </rcc>
  <rcc rId="59288" sId="4" numFmtId="4">
    <oc r="J226">
      <v>1</v>
    </oc>
    <nc r="J226"/>
  </rcc>
  <rcc rId="59289" sId="4" numFmtId="4">
    <oc r="K226">
      <v>15</v>
    </oc>
    <nc r="K226"/>
  </rcc>
  <rcc rId="59290" sId="4" numFmtId="4">
    <oc r="D227">
      <v>6</v>
    </oc>
    <nc r="D227"/>
  </rcc>
  <rcc rId="59291" sId="4" numFmtId="4">
    <oc r="E227">
      <v>92</v>
    </oc>
    <nc r="E227"/>
  </rcc>
  <rcc rId="59292" sId="4" numFmtId="4">
    <oc r="F227">
      <v>6</v>
    </oc>
    <nc r="F227"/>
  </rcc>
  <rcc rId="59293" sId="4" numFmtId="4">
    <oc r="G227">
      <v>92</v>
    </oc>
    <nc r="G227"/>
  </rcc>
  <rcc rId="59294" sId="4" numFmtId="4">
    <oc r="J227">
      <v>6</v>
    </oc>
    <nc r="J227"/>
  </rcc>
  <rcc rId="59295" sId="4" numFmtId="4">
    <oc r="K227">
      <v>92</v>
    </oc>
    <nc r="K227"/>
  </rcc>
  <rcc rId="59296" sId="4" numFmtId="4">
    <oc r="D228">
      <v>5</v>
    </oc>
    <nc r="D228"/>
  </rcc>
  <rcc rId="59297" sId="4" numFmtId="4">
    <oc r="E228">
      <v>25</v>
    </oc>
    <nc r="E228"/>
  </rcc>
  <rcc rId="59298" sId="4" numFmtId="4">
    <oc r="F228">
      <v>5</v>
    </oc>
    <nc r="F228"/>
  </rcc>
  <rcc rId="59299" sId="4" numFmtId="4">
    <oc r="G228">
      <v>25</v>
    </oc>
    <nc r="G228"/>
  </rcc>
  <rcc rId="59300" sId="4" numFmtId="4">
    <oc r="J228">
      <v>5</v>
    </oc>
    <nc r="J228"/>
  </rcc>
  <rcc rId="59301" sId="4" numFmtId="4">
    <oc r="K228">
      <v>25</v>
    </oc>
    <nc r="K228"/>
  </rcc>
  <rcc rId="59302" sId="4" numFmtId="4">
    <oc r="D229">
      <v>1</v>
    </oc>
    <nc r="D229"/>
  </rcc>
  <rcc rId="59303" sId="4" numFmtId="4">
    <oc r="E229">
      <v>15</v>
    </oc>
    <nc r="E229"/>
  </rcc>
  <rcc rId="59304" sId="4" numFmtId="4">
    <oc r="F229">
      <v>1</v>
    </oc>
    <nc r="F229"/>
  </rcc>
  <rcc rId="59305" sId="4" numFmtId="4">
    <oc r="G229">
      <v>15</v>
    </oc>
    <nc r="G229"/>
  </rcc>
  <rcc rId="59306" sId="4" numFmtId="4">
    <oc r="J229">
      <v>1</v>
    </oc>
    <nc r="J229"/>
  </rcc>
  <rcc rId="59307" sId="4" numFmtId="4">
    <oc r="K229">
      <v>15</v>
    </oc>
    <nc r="K229"/>
  </rcc>
  <rcc rId="59308" sId="4" numFmtId="4">
    <oc r="D230">
      <v>6</v>
    </oc>
    <nc r="D230"/>
  </rcc>
  <rcc rId="59309" sId="4" numFmtId="4">
    <oc r="E230">
      <v>51</v>
    </oc>
    <nc r="E230"/>
  </rcc>
  <rcc rId="59310" sId="4" numFmtId="4">
    <oc r="F230">
      <v>6</v>
    </oc>
    <nc r="F230"/>
  </rcc>
  <rcc rId="59311" sId="4" numFmtId="4">
    <oc r="G230">
      <v>51</v>
    </oc>
    <nc r="G230"/>
  </rcc>
  <rcc rId="59312" sId="4" numFmtId="4">
    <oc r="J230">
      <v>6</v>
    </oc>
    <nc r="J230"/>
  </rcc>
  <rcc rId="59313" sId="4" numFmtId="4">
    <oc r="K230">
      <v>51</v>
    </oc>
    <nc r="K230"/>
  </rcc>
  <rcc rId="59314" sId="4" numFmtId="4">
    <oc r="D231">
      <v>4</v>
    </oc>
    <nc r="D231"/>
  </rcc>
  <rcc rId="59315" sId="4" numFmtId="4">
    <oc r="E231">
      <v>47</v>
    </oc>
    <nc r="E231"/>
  </rcc>
  <rcc rId="59316" sId="4" numFmtId="4">
    <oc r="F231">
      <v>4</v>
    </oc>
    <nc r="F231"/>
  </rcc>
  <rcc rId="59317" sId="4" numFmtId="4">
    <oc r="G231">
      <v>47</v>
    </oc>
    <nc r="G231"/>
  </rcc>
  <rcc rId="59318" sId="4" numFmtId="4">
    <oc r="J231">
      <v>4</v>
    </oc>
    <nc r="J231"/>
  </rcc>
  <rcc rId="59319" sId="4" numFmtId="4">
    <oc r="K231">
      <v>47</v>
    </oc>
    <nc r="K231"/>
  </rcc>
  <rcc rId="59320" sId="4" numFmtId="4">
    <oc r="D235">
      <v>6</v>
    </oc>
    <nc r="D235"/>
  </rcc>
  <rcc rId="59321" sId="4" numFmtId="4">
    <oc r="E235">
      <v>300</v>
    </oc>
    <nc r="E235"/>
  </rcc>
  <rcc rId="59322" sId="4" numFmtId="4">
    <oc r="F235">
      <v>6</v>
    </oc>
    <nc r="F235"/>
  </rcc>
  <rcc rId="59323" sId="4" numFmtId="4">
    <oc r="G235">
      <v>300</v>
    </oc>
    <nc r="G235"/>
  </rcc>
  <rcc rId="59324" sId="4" numFmtId="4">
    <oc r="J235">
      <v>6</v>
    </oc>
    <nc r="J235"/>
  </rcc>
  <rcc rId="59325" sId="4" numFmtId="4">
    <oc r="K235">
      <v>300</v>
    </oc>
    <nc r="K235"/>
  </rcc>
  <rcc rId="59326" sId="4" numFmtId="4">
    <oc r="D236">
      <v>5</v>
    </oc>
    <nc r="D236"/>
  </rcc>
  <rcc rId="59327" sId="4" numFmtId="4">
    <oc r="E236">
      <v>160</v>
    </oc>
    <nc r="E236"/>
  </rcc>
  <rcc rId="59328" sId="4" numFmtId="4">
    <oc r="F236">
      <v>5</v>
    </oc>
    <nc r="F236"/>
  </rcc>
  <rcc rId="59329" sId="4" numFmtId="4">
    <oc r="G236">
      <v>160</v>
    </oc>
    <nc r="G236"/>
  </rcc>
  <rcc rId="59330" sId="4" numFmtId="4">
    <oc r="J236">
      <v>5</v>
    </oc>
    <nc r="J236"/>
  </rcc>
  <rcc rId="59331" sId="4" numFmtId="4">
    <oc r="K236">
      <v>160</v>
    </oc>
    <nc r="K236"/>
  </rcc>
  <rcc rId="59332" sId="4" numFmtId="4">
    <oc r="D237">
      <v>5</v>
    </oc>
    <nc r="D237"/>
  </rcc>
  <rcc rId="59333" sId="4" numFmtId="4">
    <oc r="E237">
      <v>200</v>
    </oc>
    <nc r="E237"/>
  </rcc>
  <rcc rId="59334" sId="4" numFmtId="4">
    <oc r="F237">
      <v>5</v>
    </oc>
    <nc r="F237"/>
  </rcc>
  <rcc rId="59335" sId="4" numFmtId="4">
    <oc r="G237">
      <v>200</v>
    </oc>
    <nc r="G237"/>
  </rcc>
  <rcc rId="59336" sId="4" numFmtId="4">
    <oc r="J237">
      <v>5</v>
    </oc>
    <nc r="J237"/>
  </rcc>
  <rcc rId="59337" sId="4" numFmtId="4">
    <oc r="K237">
      <v>200</v>
    </oc>
    <nc r="K237"/>
  </rcc>
  <rcc rId="59338" sId="4" numFmtId="4">
    <oc r="D238">
      <v>2</v>
    </oc>
    <nc r="D238"/>
  </rcc>
  <rcc rId="59339" sId="4" numFmtId="4">
    <oc r="E238">
      <v>130</v>
    </oc>
    <nc r="E238"/>
  </rcc>
  <rcc rId="59340" sId="4" numFmtId="4">
    <oc r="F238">
      <v>2</v>
    </oc>
    <nc r="F238"/>
  </rcc>
  <rcc rId="59341" sId="4" numFmtId="4">
    <oc r="G238">
      <v>130</v>
    </oc>
    <nc r="G238"/>
  </rcc>
  <rcc rId="59342" sId="4" numFmtId="4">
    <oc r="J238">
      <v>2</v>
    </oc>
    <nc r="J238"/>
  </rcc>
  <rcc rId="59343" sId="4" numFmtId="4">
    <oc r="K238">
      <v>130</v>
    </oc>
    <nc r="K238"/>
  </rcc>
  <rcc rId="59344" sId="4">
    <oc r="D244">
      <v>4094</v>
    </oc>
    <nc r="D244"/>
  </rcc>
  <rcc rId="59345" sId="4">
    <oc r="E244">
      <v>36335.199999999997</v>
    </oc>
    <nc r="E244"/>
  </rcc>
  <rcc rId="59346" sId="4">
    <oc r="F244">
      <v>3357</v>
    </oc>
    <nc r="F244"/>
  </rcc>
  <rcc rId="59347" sId="4">
    <oc r="G244">
      <v>29267.3</v>
    </oc>
    <nc r="G244"/>
  </rcc>
  <rcv guid="{B47DA4C4-0401-4396-AB48-48E5D400F2EC}" action="delete"/>
  <rdn rId="0" localSheetId="2" customView="1" name="Z_B47DA4C4_0401_4396_AB48_48E5D400F2EC_.wvu.FilterData" hidden="1" oldHidden="1">
    <formula>'Ноябрь 2013г'!$C$21:$C$131</formula>
    <oldFormula>'Ноябрь 2013г'!$C$21:$C$131</oldFormula>
  </rdn>
  <rdn rId="0" localSheetId="1" customView="1" name="Z_B47DA4C4_0401_4396_AB48_48E5D400F2EC_.wvu.FilterData" hidden="1" oldHidden="1">
    <formula>'декаб 2016г'!$C$21:$C$244</formula>
    <oldFormula>'декаб 2016г'!$C$21:$C$244</oldFormula>
  </rdn>
  <rdn rId="0" localSheetId="3" customView="1" name="Z_B47DA4C4_0401_4396_AB48_48E5D400F2EC_.wvu.Rows" hidden="1" oldHidden="1">
    <formula>'по 6-10'!$2:$12</formula>
    <oldFormula>'по 6-10'!$2:$12</oldFormula>
  </rdn>
  <rdn rId="0" localSheetId="3" customView="1" name="Z_B47DA4C4_0401_4396_AB48_48E5D400F2EC_.wvu.FilterData" hidden="1" oldHidden="1">
    <formula>'по 6-10'!$C$21:$C$130</formula>
    <oldFormula>'по 6-10'!$C$21:$C$130</oldFormula>
  </rdn>
  <rdn rId="0" localSheetId="4" customView="1" name="Z_B47DA4C4_0401_4396_AB48_48E5D400F2EC_.wvu.Rows" hidden="1" oldHidden="1">
    <formula>'по 0,4'!$2:$12</formula>
    <oldFormula>'по 0,4'!$2:$12</oldFormula>
  </rdn>
  <rdn rId="0" localSheetId="4" customView="1" name="Z_B47DA4C4_0401_4396_AB48_48E5D400F2EC_.wvu.FilterData" hidden="1" oldHidden="1">
    <formula>'по 0,4'!$C$19:$C$128</formula>
    <oldFormula>'по 0,4'!$C$19:$C$128</oldFormula>
  </rdn>
  <rdn rId="0" localSheetId="10" customView="1" name="Z_B47DA4C4_0401_4396_AB48_48E5D400F2EC_.wvu.FilterData" hidden="1" oldHidden="1">
    <formula>Лист6!$A$1:$O$1</formula>
    <oldFormula>Лист6!$A$1:$O$1</oldFormula>
  </rdn>
  <rdn rId="0" localSheetId="12" customView="1" name="Z_B47DA4C4_0401_4396_AB48_48E5D400F2EC_.wvu.Cols" hidden="1" oldHidden="1">
    <formula>Лист8!$L:$L</formula>
    <oldFormula>Лист8!$L:$L</oldFormula>
  </rdn>
  <rdn rId="0" localSheetId="12" customView="1" name="Z_B47DA4C4_0401_4396_AB48_48E5D400F2EC_.wvu.FilterData" hidden="1" oldHidden="1">
    <formula>Лист8!$B$3:$P$805</formula>
    <oldFormula>Лист8!$B$3:$P$805</oldFormula>
  </rdn>
  <rcv guid="{B47DA4C4-0401-4396-AB48-48E5D400F2EC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A1:XFD1048576" start="0" length="2147483647">
    <dxf>
      <font>
        <b/>
      </font>
    </dxf>
  </rfmt>
  <rfmt sheetId="12" sqref="A1" start="0" length="0">
    <dxf>
      <font>
        <b val="0"/>
        <sz val="10"/>
        <color auto="1"/>
        <name val="Arial Cyr"/>
        <scheme val="none"/>
      </font>
    </dxf>
  </rfmt>
  <rfmt sheetId="12" sqref="B1" start="0" length="0">
    <dxf>
      <font>
        <b val="0"/>
        <sz val="10"/>
        <color auto="1"/>
        <name val="Arial Cyr"/>
        <scheme val="none"/>
      </font>
    </dxf>
  </rfmt>
  <rfmt sheetId="12" sqref="C1" start="0" length="0">
    <dxf>
      <font>
        <b val="0"/>
        <sz val="10"/>
        <color auto="1"/>
        <name val="Arial Cyr"/>
        <scheme val="none"/>
      </font>
    </dxf>
  </rfmt>
  <rfmt sheetId="12" sqref="D1" start="0" length="0">
    <dxf>
      <font>
        <b val="0"/>
        <sz val="10"/>
        <color auto="1"/>
        <name val="Arial Cyr"/>
        <scheme val="none"/>
      </font>
    </dxf>
  </rfmt>
  <rfmt sheetId="12" sqref="E1" start="0" length="0">
    <dxf>
      <font>
        <b val="0"/>
        <sz val="10"/>
        <color auto="1"/>
        <name val="Arial Cyr"/>
        <scheme val="none"/>
      </font>
    </dxf>
  </rfmt>
  <rfmt sheetId="12" sqref="F1" start="0" length="0">
    <dxf>
      <font>
        <b val="0"/>
        <sz val="10"/>
        <color auto="1"/>
        <name val="Arial Cyr"/>
        <scheme val="none"/>
      </font>
    </dxf>
  </rfmt>
  <rfmt sheetId="12" sqref="G1" start="0" length="0">
    <dxf>
      <font>
        <b val="0"/>
        <sz val="10"/>
        <color auto="1"/>
        <name val="Arial Cyr"/>
        <scheme val="none"/>
      </font>
    </dxf>
  </rfmt>
  <rfmt sheetId="12" sqref="H1" start="0" length="0">
    <dxf>
      <font>
        <b val="0"/>
        <sz val="10"/>
        <color auto="1"/>
        <name val="Arial Cyr"/>
        <scheme val="none"/>
      </font>
    </dxf>
  </rfmt>
  <rfmt sheetId="12" sqref="I1" start="0" length="0">
    <dxf>
      <font>
        <b val="0"/>
        <sz val="10"/>
        <color auto="1"/>
        <name val="Arial Cyr"/>
        <scheme val="none"/>
      </font>
    </dxf>
  </rfmt>
  <rfmt sheetId="12" sqref="J1" start="0" length="0">
    <dxf>
      <font>
        <b val="0"/>
        <sz val="10"/>
        <color auto="1"/>
        <name val="Arial Cyr"/>
        <scheme val="none"/>
      </font>
    </dxf>
  </rfmt>
  <rfmt sheetId="12" sqref="K1" start="0" length="0">
    <dxf>
      <font>
        <b val="0"/>
        <sz val="10"/>
        <color auto="1"/>
        <name val="Arial Cyr"/>
        <scheme val="none"/>
      </font>
    </dxf>
  </rfmt>
  <rfmt sheetId="12" sqref="L1" start="0" length="0">
    <dxf>
      <font>
        <b val="0"/>
        <sz val="10"/>
        <color auto="1"/>
        <name val="Arial Cyr"/>
        <scheme val="none"/>
      </font>
    </dxf>
  </rfmt>
  <rfmt sheetId="12" sqref="M1" start="0" length="0">
    <dxf>
      <font>
        <b val="0"/>
        <sz val="10"/>
        <color auto="1"/>
        <name val="Arial Cyr"/>
        <scheme val="none"/>
      </font>
    </dxf>
  </rfmt>
  <rfmt sheetId="12" sqref="N1" start="0" length="0">
    <dxf>
      <font>
        <b val="0"/>
        <sz val="10"/>
        <color auto="1"/>
        <name val="Arial Cyr"/>
        <scheme val="none"/>
      </font>
    </dxf>
  </rfmt>
  <rfmt sheetId="12" sqref="O1" start="0" length="0">
    <dxf>
      <font>
        <b val="0"/>
        <sz val="10"/>
        <color auto="1"/>
        <name val="Arial Cyr"/>
        <scheme val="none"/>
      </font>
    </dxf>
  </rfmt>
  <rfmt sheetId="12" sqref="P1" start="0" length="0">
    <dxf>
      <font>
        <b val="0"/>
        <sz val="10"/>
        <color auto="1"/>
        <name val="Arial Cyr"/>
        <scheme val="none"/>
      </font>
    </dxf>
  </rfmt>
  <rfmt sheetId="12" sqref="A1:XFD1" start="0" length="0">
    <dxf>
      <font>
        <b val="0"/>
        <sz val="10"/>
        <color auto="1"/>
        <name val="Arial Cyr"/>
        <scheme val="none"/>
      </font>
    </dxf>
  </rfmt>
  <rfmt sheetId="12" sqref="A2" start="0" length="0">
    <dxf>
      <font>
        <b val="0"/>
        <sz val="10"/>
        <color auto="1"/>
        <name val="Arial Cyr"/>
        <scheme val="none"/>
      </font>
    </dxf>
  </rfmt>
  <rfmt sheetId="12" sqref="B2" start="0" length="0">
    <dxf>
      <font>
        <b val="0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2" sqref="C2" start="0" length="0">
    <dxf>
      <font>
        <b val="0"/>
        <name val="Calibri"/>
        <scheme val="minor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2" sqref="D2" start="0" length="0">
    <dxf>
      <font>
        <b val="0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E2" start="0" length="0">
    <dxf>
      <font>
        <b val="0"/>
        <name val="Calibri"/>
        <scheme val="minor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2" sqref="F2" start="0" length="0">
    <dxf>
      <font>
        <b val="0"/>
        <name val="Calibri"/>
        <scheme val="minor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2" s="1" sqref="G2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2" sqref="H2" start="0" length="0">
    <dxf>
      <font>
        <b val="0"/>
        <name val="Calibri"/>
        <scheme val="minor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2" sqref="I2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2" sqref="J2" start="0" length="0">
    <dxf>
      <font>
        <b val="0"/>
        <u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2" sqref="K2" start="0" length="0">
    <dxf>
      <font>
        <b val="0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2" sqref="L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M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N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</dxf>
  </rfmt>
  <rfmt sheetId="12" sqref="O2" start="0" length="0">
    <dxf>
      <font>
        <b val="0"/>
        <sz val="10"/>
        <color auto="1"/>
        <name val="Arial Cyr"/>
        <scheme val="none"/>
      </font>
    </dxf>
  </rfmt>
  <rfmt sheetId="12" sqref="P2" start="0" length="0">
    <dxf>
      <font>
        <b val="0"/>
        <sz val="10"/>
        <color auto="1"/>
        <name val="Arial Cyr"/>
        <scheme val="none"/>
      </font>
    </dxf>
  </rfmt>
  <rfmt sheetId="12" sqref="A2:XFD2" start="0" length="0">
    <dxf>
      <font>
        <b val="0"/>
        <sz val="10"/>
        <color auto="1"/>
        <name val="Arial Cyr"/>
        <scheme val="none"/>
      </font>
    </dxf>
  </rfmt>
  <rfmt sheetId="12" sqref="A3" start="0" length="0">
    <dxf>
      <font>
        <b val="0"/>
        <sz val="10"/>
        <color auto="1"/>
        <name val="Arial Cyr"/>
        <scheme val="none"/>
      </font>
    </dxf>
  </rfmt>
  <rfmt sheetId="12" sqref="B3" start="0" length="0">
    <dxf>
      <font>
        <b val="0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2" sqref="C3" start="0" length="0">
    <dxf>
      <font>
        <b val="0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2" sqref="D3" start="0" length="0">
    <dxf>
      <font>
        <b val="0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E3" start="0" length="0">
    <dxf>
      <font>
        <b val="0"/>
        <sz val="12"/>
      </font>
      <fill>
        <patternFill patternType="solid">
          <bgColor rgb="FFFFFFCC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F3" start="0" length="0">
    <dxf>
      <font>
        <b val="0"/>
        <sz val="12"/>
      </font>
      <fill>
        <patternFill patternType="solid">
          <bgColor rgb="FFFFFFCC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G3" start="0" length="0">
    <dxf>
      <font>
        <b val="0"/>
        <sz val="12"/>
      </font>
      <fill>
        <patternFill patternType="solid">
          <bgColor rgb="FFFFFFCC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H3" start="0" length="0">
    <dxf>
      <font>
        <b val="0"/>
        <sz val="12"/>
      </font>
      <fill>
        <patternFill patternType="solid">
          <bgColor rgb="FFFFFFCC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2" sqref="I3" start="0" length="0">
    <dxf>
      <font>
        <b val="0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fmt sheetId="12" sqref="J3" start="0" length="0">
    <dxf>
      <font>
        <b val="0"/>
        <u/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bottom style="thin">
          <color indexed="64"/>
        </bottom>
      </border>
      <protection locked="0"/>
    </dxf>
  </rfmt>
  <rfmt sheetId="12" sqref="K3" start="0" length="0">
    <dxf>
      <font>
        <b val="0"/>
        <name val="Calibri"/>
        <scheme val="minor"/>
      </font>
      <alignment horizontal="center" vertical="center" wrapText="1" readingOrder="0"/>
      <border outline="0">
        <right style="thin">
          <color indexed="64"/>
        </right>
        <bottom style="thin">
          <color indexed="64"/>
        </bottom>
      </border>
      <protection locked="0"/>
    </dxf>
  </rfmt>
  <rfmt sheetId="12" sqref="L3" start="0" length="0">
    <dxf>
      <font>
        <b val="0"/>
        <sz val="10"/>
        <color auto="1"/>
        <name val="Arial Cyr"/>
        <scheme val="none"/>
      </font>
    </dxf>
  </rfmt>
  <rfmt sheetId="12" sqref="M3" start="0" length="0">
    <dxf>
      <font>
        <b val="0"/>
        <sz val="10"/>
        <color auto="1"/>
        <name val="Arial Cyr"/>
        <scheme val="none"/>
      </font>
    </dxf>
  </rfmt>
  <rfmt sheetId="12" sqref="N3" start="0" length="0">
    <dxf>
      <font>
        <b val="0"/>
        <sz val="10"/>
        <color auto="1"/>
        <name val="Arial Cyr"/>
        <scheme val="none"/>
      </font>
    </dxf>
  </rfmt>
  <rfmt sheetId="12" sqref="O3" start="0" length="0">
    <dxf>
      <font>
        <b val="0"/>
        <sz val="10"/>
        <color auto="1"/>
        <name val="Arial Cyr"/>
        <scheme val="none"/>
      </font>
    </dxf>
  </rfmt>
  <rfmt sheetId="12" sqref="P3" start="0" length="0">
    <dxf>
      <font>
        <b val="0"/>
        <sz val="10"/>
        <color auto="1"/>
        <name val="Arial Cyr"/>
        <scheme val="none"/>
      </font>
    </dxf>
  </rfmt>
  <rfmt sheetId="12" sqref="A3:XFD3" start="0" length="0">
    <dxf>
      <font>
        <b val="0"/>
        <sz val="10"/>
        <color auto="1"/>
        <name val="Arial Cyr"/>
        <scheme val="none"/>
      </font>
    </dxf>
  </rfmt>
  <rfmt sheetId="12" sqref="A277" start="0" length="0">
    <dxf>
      <font>
        <b val="0"/>
        <sz val="10"/>
        <color auto="1"/>
        <name val="Arial Cyr"/>
        <scheme val="none"/>
      </font>
    </dxf>
  </rfmt>
  <rfmt sheetId="12" sqref="B277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277" start="0" length="0">
    <dxf>
      <font>
        <b val="0"/>
        <name val="Calibri"/>
        <scheme val="minor"/>
      </font>
    </dxf>
  </rfmt>
  <rfmt sheetId="12" sqref="D277" start="0" length="0">
    <dxf>
      <font>
        <b val="0"/>
        <name val="Calibri"/>
        <scheme val="minor"/>
      </font>
      <numFmt numFmtId="0" formatCode="General"/>
      <protection locked="1"/>
    </dxf>
  </rfmt>
  <rfmt sheetId="12" sqref="E277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277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277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277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I277" start="0" length="0">
    <dxf>
      <font>
        <b val="0"/>
        <u/>
        <sz val="10"/>
        <color auto="1"/>
        <name val="Calibri"/>
        <scheme val="minor"/>
      </font>
    </dxf>
  </rfmt>
  <rfmt sheetId="12" s="1" sqref="J277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qref="K277" start="0" length="0">
    <dxf>
      <font>
        <b val="0"/>
        <name val="Calibri"/>
        <scheme val="minor"/>
      </font>
      <border outline="0">
        <left/>
      </border>
    </dxf>
  </rfmt>
  <rfmt sheetId="12" sqref="L2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7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7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277:XFD277" start="0" length="0">
    <dxf>
      <font>
        <b val="0"/>
        <sz val="10"/>
        <color auto="1"/>
        <name val="Arial Cyr"/>
        <scheme val="none"/>
      </font>
    </dxf>
  </rfmt>
  <rfmt sheetId="12" sqref="A60" start="0" length="0">
    <dxf>
      <font>
        <b val="0"/>
        <sz val="10"/>
        <color auto="1"/>
        <name val="Arial Cyr"/>
        <scheme val="none"/>
      </font>
    </dxf>
  </rfmt>
  <rfmt sheetId="12" sqref="B60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6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60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6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6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6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6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60" start="0" length="0">
    <dxf>
      <font>
        <b val="0"/>
        <name val="Calibri"/>
        <scheme val="minor"/>
      </font>
      <protection locked="0"/>
    </dxf>
  </rfmt>
  <rfmt sheetId="12" s="1" sqref="J60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qref="K60" start="0" length="0">
    <dxf>
      <font>
        <b val="0"/>
        <name val="Calibri"/>
        <scheme val="minor"/>
      </font>
      <border outline="0">
        <left/>
      </border>
    </dxf>
  </rfmt>
  <rfmt sheetId="12" sqref="L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6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60:XFD60" start="0" length="0">
    <dxf>
      <font>
        <b val="0"/>
        <sz val="10"/>
        <color auto="1"/>
        <name val="Arial Cyr"/>
        <scheme val="none"/>
      </font>
    </dxf>
  </rfmt>
  <rfmt sheetId="12" sqref="A311" start="0" length="0">
    <dxf>
      <font>
        <b val="0"/>
        <sz val="10"/>
        <color auto="1"/>
        <name val="Arial Cyr"/>
        <scheme val="none"/>
      </font>
    </dxf>
  </rfmt>
  <rfmt sheetId="12" sqref="B311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1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11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31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31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G31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31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311" start="0" length="0">
    <dxf>
      <font>
        <b val="0"/>
        <name val="Calibri"/>
        <scheme val="minor"/>
      </font>
    </dxf>
  </rfmt>
  <rfmt sheetId="12" s="1" sqref="J311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qref="K311" start="0" length="0">
    <dxf>
      <font>
        <b val="0"/>
        <name val="Calibri"/>
        <scheme val="minor"/>
      </font>
      <border outline="0">
        <left/>
      </border>
    </dxf>
  </rfmt>
  <rfmt sheetId="12" sqref="L3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1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1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311:XFD311" start="0" length="0">
    <dxf>
      <font>
        <b val="0"/>
        <sz val="10"/>
        <color auto="1"/>
        <name val="Arial Cyr"/>
        <scheme val="none"/>
      </font>
    </dxf>
  </rfmt>
  <rfmt sheetId="12" sqref="A42" start="0" length="0">
    <dxf>
      <font>
        <b val="0"/>
        <sz val="10"/>
        <color auto="1"/>
        <name val="Arial Cyr"/>
        <scheme val="none"/>
      </font>
    </dxf>
  </rfmt>
  <rfmt sheetId="12" sqref="B42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4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42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42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42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42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42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42" start="0" length="0">
    <dxf>
      <font>
        <b val="0"/>
        <name val="Calibri"/>
        <scheme val="minor"/>
      </font>
      <protection locked="0"/>
    </dxf>
  </rfmt>
  <rfmt sheetId="12" s="1" sqref="J42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qref="K42" start="0" length="0">
    <dxf>
      <font>
        <b val="0"/>
        <name val="Calibri"/>
        <scheme val="minor"/>
      </font>
      <border outline="0">
        <left/>
      </border>
    </dxf>
  </rfmt>
  <rfmt sheetId="12" sqref="L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4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42:XFD42" start="0" length="0">
    <dxf>
      <font>
        <b val="0"/>
        <sz val="10"/>
        <color auto="1"/>
        <name val="Arial Cyr"/>
        <scheme val="none"/>
      </font>
    </dxf>
  </rfmt>
  <rfmt sheetId="12" sqref="A55" start="0" length="0">
    <dxf>
      <font>
        <b val="0"/>
        <sz val="10"/>
        <color auto="1"/>
        <name val="Arial Cyr"/>
        <scheme val="none"/>
      </font>
    </dxf>
  </rfmt>
  <rfmt sheetId="12" sqref="B55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</dxf>
  </rfmt>
  <rfmt sheetId="12" sqref="C5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55" start="0" length="0">
    <dxf>
      <font>
        <b val="0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55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55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55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55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I55" start="0" length="0">
    <dxf>
      <font>
        <b val="0"/>
        <name val="Calibri"/>
        <scheme val="minor"/>
      </font>
      <protection locked="0"/>
    </dxf>
  </rfmt>
  <rfmt sheetId="12" s="1" sqref="J55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55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5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55:XFD55" start="0" length="0">
    <dxf>
      <font>
        <b val="0"/>
        <sz val="10"/>
        <color auto="1"/>
        <name val="Arial Cyr"/>
        <scheme val="none"/>
      </font>
    </dxf>
  </rfmt>
  <rfmt sheetId="12" sqref="A64" start="0" length="0">
    <dxf>
      <font>
        <b val="0"/>
        <sz val="10"/>
        <color auto="1"/>
        <name val="Arial Cyr"/>
        <scheme val="none"/>
      </font>
    </dxf>
  </rfmt>
  <rfmt sheetId="12" sqref="B64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6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64" start="0" length="0">
    <dxf>
      <font>
        <b val="0"/>
        <name val="Calibri"/>
        <scheme val="minor"/>
      </font>
      <numFmt numFmtId="0" formatCode="General"/>
      <protection locked="1"/>
    </dxf>
  </rfmt>
  <rfmt sheetId="12" sqref="E64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64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64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64" start="0" length="0">
    <dxf>
      <font>
        <b val="0"/>
        <name val="Calibri"/>
        <scheme val="minor"/>
      </font>
      <fill>
        <patternFill>
          <bgColor theme="0"/>
        </patternFill>
      </fill>
      <protection locked="0"/>
    </dxf>
  </rfmt>
  <rfmt sheetId="12" sqref="I64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  <protection locked="0"/>
    </dxf>
  </rfmt>
  <rfmt sheetId="12" s="1" sqref="J64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64" start="0" length="0">
    <dxf>
      <font>
        <b val="0"/>
        <name val="Calibri"/>
        <scheme val="minor"/>
      </font>
      <border outline="0">
        <left/>
      </border>
    </dxf>
  </rfmt>
  <rfmt sheetId="12" sqref="L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6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64:XFD64" start="0" length="0">
    <dxf>
      <font>
        <b val="0"/>
        <sz val="10"/>
        <color auto="1"/>
        <name val="Arial Cyr"/>
        <scheme val="none"/>
      </font>
    </dxf>
  </rfmt>
  <rfmt sheetId="12" sqref="A226" start="0" length="0">
    <dxf>
      <font>
        <b val="0"/>
        <sz val="10"/>
        <color auto="1"/>
        <name val="Arial Cyr"/>
        <scheme val="none"/>
      </font>
    </dxf>
  </rfmt>
  <rfmt sheetId="12" sqref="B226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</dxf>
  </rfmt>
  <rfmt sheetId="12" sqref="C22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26" start="0" length="0">
    <dxf>
      <font>
        <b val="0"/>
        <sz val="9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22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226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226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26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I226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  <protection locked="0"/>
    </dxf>
  </rfmt>
  <rfmt sheetId="12" s="1" sqref="J226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226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2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2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226:XFD226" start="0" length="0">
    <dxf>
      <font>
        <b val="0"/>
        <sz val="10"/>
        <color auto="1"/>
        <name val="Arial Cyr"/>
        <scheme val="none"/>
      </font>
    </dxf>
  </rfmt>
  <rfmt sheetId="12" sqref="A228" start="0" length="0">
    <dxf>
      <font>
        <b val="0"/>
        <sz val="10"/>
        <color auto="1"/>
        <name val="Arial Cyr"/>
        <scheme val="none"/>
      </font>
    </dxf>
  </rfmt>
  <rfmt sheetId="12" sqref="B228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</dxf>
  </rfmt>
  <rfmt sheetId="12" sqref="C22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28" start="0" length="0">
    <dxf>
      <font>
        <b val="0"/>
        <sz val="9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22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228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228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28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I228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  <protection locked="0"/>
    </dxf>
  </rfmt>
  <rfmt sheetId="12" s="1" sqref="J228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228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2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2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228:XFD228" start="0" length="0">
    <dxf>
      <font>
        <b val="0"/>
        <sz val="10"/>
        <color auto="1"/>
        <name val="Arial Cyr"/>
        <scheme val="none"/>
      </font>
    </dxf>
  </rfmt>
  <rfmt sheetId="12" sqref="A280" start="0" length="0">
    <dxf>
      <font>
        <b val="0"/>
        <sz val="10"/>
        <color auto="1"/>
        <name val="Arial Cyr"/>
        <scheme val="none"/>
      </font>
    </dxf>
  </rfmt>
  <rfmt sheetId="12" sqref="B280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28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80" start="0" length="0">
    <dxf>
      <font>
        <b val="0"/>
        <name val="Calibri"/>
        <scheme val="minor"/>
      </font>
      <numFmt numFmtId="0" formatCode="General"/>
      <protection locked="1"/>
    </dxf>
  </rfmt>
  <rfmt sheetId="12" sqref="E28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28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280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8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280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280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280" start="0" length="0">
    <dxf>
      <font>
        <b val="0"/>
        <name val="Calibri"/>
        <scheme val="minor"/>
      </font>
      <border outline="0">
        <left/>
      </border>
    </dxf>
  </rfmt>
  <rfmt sheetId="12" sqref="L2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8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8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280:XFD280" start="0" length="0">
    <dxf>
      <font>
        <b val="0"/>
        <sz val="10"/>
        <color auto="1"/>
        <name val="Arial Cyr"/>
        <scheme val="none"/>
      </font>
    </dxf>
  </rfmt>
  <rfmt sheetId="12" sqref="A238" start="0" length="0">
    <dxf>
      <font>
        <b val="0"/>
        <sz val="10"/>
        <color auto="1"/>
        <name val="Arial Cyr"/>
        <scheme val="none"/>
      </font>
    </dxf>
  </rfmt>
  <rfmt sheetId="12" sqref="B238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23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38" start="0" length="0">
    <dxf>
      <font>
        <b val="0"/>
        <name val="Calibri"/>
        <scheme val="minor"/>
      </font>
      <numFmt numFmtId="0" formatCode="General"/>
      <protection locked="1"/>
    </dxf>
  </rfmt>
  <rfmt sheetId="12" sqref="E238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238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238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38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I238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  <protection locked="0"/>
    </dxf>
  </rfmt>
  <rfmt sheetId="12" s="1" sqref="J238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238" start="0" length="0">
    <dxf>
      <font>
        <b val="0"/>
        <name val="Calibri"/>
        <scheme val="minor"/>
      </font>
      <border outline="0">
        <left/>
      </border>
    </dxf>
  </rfmt>
  <rfmt sheetId="12" sqref="L2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3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3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238:XFD238" start="0" length="0">
    <dxf>
      <font>
        <b val="0"/>
        <sz val="10"/>
        <color auto="1"/>
        <name val="Arial Cyr"/>
        <scheme val="none"/>
      </font>
    </dxf>
  </rfmt>
  <rfmt sheetId="12" sqref="A344" start="0" length="0">
    <dxf>
      <font>
        <b val="0"/>
        <sz val="10"/>
        <color auto="1"/>
        <name val="Arial Cyr"/>
        <scheme val="none"/>
      </font>
    </dxf>
  </rfmt>
  <rfmt sheetId="12" sqref="B344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4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44" start="0" length="0">
    <dxf>
      <font>
        <b val="0"/>
        <name val="Calibri"/>
        <scheme val="minor"/>
      </font>
      <numFmt numFmtId="0" formatCode="General"/>
      <protection locked="1"/>
    </dxf>
  </rfmt>
  <rfmt sheetId="12" sqref="E34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44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344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4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344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344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344" start="0" length="0">
    <dxf>
      <font>
        <b val="0"/>
        <name val="Calibri"/>
        <scheme val="minor"/>
      </font>
      <border outline="0">
        <left/>
      </border>
    </dxf>
  </rfmt>
  <rfmt sheetId="12" sqref="L3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4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4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344:XFD344" start="0" length="0">
    <dxf>
      <font>
        <b val="0"/>
        <sz val="10"/>
        <color auto="1"/>
        <name val="Arial Cyr"/>
        <scheme val="none"/>
      </font>
    </dxf>
  </rfmt>
  <rfmt sheetId="12" sqref="A351" start="0" length="0">
    <dxf>
      <font>
        <b val="0"/>
        <sz val="10"/>
        <color auto="1"/>
        <name val="Arial Cyr"/>
        <scheme val="none"/>
      </font>
    </dxf>
  </rfmt>
  <rfmt sheetId="12" sqref="B351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5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51" start="0" length="0">
    <dxf>
      <font>
        <b val="0"/>
        <name val="Calibri"/>
        <scheme val="minor"/>
      </font>
      <numFmt numFmtId="0" formatCode="General"/>
      <protection locked="1"/>
    </dxf>
  </rfmt>
  <rfmt sheetId="12" sqref="E35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5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351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51" start="0" length="0">
    <dxf>
      <font>
        <b val="0"/>
        <name val="Calibri"/>
        <scheme val="minor"/>
      </font>
      <fill>
        <patternFill>
          <bgColor theme="0"/>
        </patternFill>
      </fill>
    </dxf>
  </rfmt>
  <rfmt sheetId="12" sqref="I351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351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351" start="0" length="0">
    <dxf>
      <font>
        <b val="0"/>
        <name val="Calibri"/>
        <scheme val="minor"/>
      </font>
      <border outline="0">
        <left/>
      </border>
    </dxf>
  </rfmt>
  <rfmt sheetId="12" sqref="L3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5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35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351:XFD351" start="0" length="0">
    <dxf>
      <font>
        <b val="0"/>
        <sz val="10"/>
        <color auto="1"/>
        <name val="Arial Cyr"/>
        <scheme val="none"/>
      </font>
    </dxf>
  </rfmt>
  <rfmt sheetId="12" sqref="A5" start="0" length="0">
    <dxf>
      <font>
        <b val="0"/>
        <sz val="10"/>
        <color auto="1"/>
        <name val="Arial Cyr"/>
        <scheme val="none"/>
      </font>
    </dxf>
  </rfmt>
  <rfmt sheetId="12" sqref="B5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5" start="0" length="0">
    <dxf>
      <font>
        <b val="0"/>
        <name val="Calibri"/>
        <scheme val="minor"/>
      </font>
      <numFmt numFmtId="0" formatCode="General"/>
      <protection locked="1"/>
    </dxf>
  </rfmt>
  <rfmt sheetId="12" sqref="E5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5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5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5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I5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  <protection locked="0"/>
    </dxf>
  </rfmt>
  <rfmt sheetId="12" s="1" sqref="J5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5" start="0" length="0">
    <dxf>
      <font>
        <b val="0"/>
        <name val="Calibri"/>
        <scheme val="minor"/>
      </font>
      <border outline="0">
        <left/>
      </border>
    </dxf>
  </rfmt>
  <rfmt sheetId="12" sqref="L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5:XFD5" start="0" length="0">
    <dxf>
      <font>
        <b val="0"/>
        <sz val="10"/>
        <color auto="1"/>
        <name val="Arial Cyr"/>
        <scheme val="none"/>
      </font>
    </dxf>
  </rfmt>
  <rfmt sheetId="12" sqref="A6" start="0" length="0">
    <dxf>
      <font>
        <b val="0"/>
        <sz val="10"/>
        <color auto="1"/>
        <name val="Arial Cyr"/>
        <scheme val="none"/>
      </font>
    </dxf>
  </rfmt>
  <rfmt sheetId="12" sqref="B6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6" start="0" length="0">
    <dxf>
      <font>
        <b val="0"/>
        <name val="Calibri"/>
        <scheme val="minor"/>
      </font>
      <numFmt numFmtId="0" formatCode="General"/>
      <protection locked="1"/>
    </dxf>
  </rfmt>
  <rfmt sheetId="12" sqref="E6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6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6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6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I6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  <protection locked="0"/>
    </dxf>
  </rfmt>
  <rfmt sheetId="12" s="1" sqref="J6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6" start="0" length="0">
    <dxf>
      <font>
        <b val="0"/>
        <name val="Calibri"/>
        <scheme val="minor"/>
      </font>
      <border outline="0">
        <left/>
      </border>
    </dxf>
  </rfmt>
  <rfmt sheetId="12" sqref="L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6:XFD6" start="0" length="0">
    <dxf>
      <font>
        <b val="0"/>
        <sz val="10"/>
        <color auto="1"/>
        <name val="Arial Cyr"/>
        <scheme val="none"/>
      </font>
    </dxf>
  </rfmt>
  <rfmt sheetId="12" sqref="A7" start="0" length="0">
    <dxf>
      <font>
        <b val="0"/>
        <sz val="10"/>
        <color auto="1"/>
        <name val="Arial Cyr"/>
        <scheme val="none"/>
      </font>
    </dxf>
  </rfmt>
  <rfmt sheetId="12" sqref="B7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7" start="0" length="0">
    <dxf>
      <font>
        <b val="0"/>
        <name val="Calibri"/>
        <scheme val="minor"/>
      </font>
    </dxf>
  </rfmt>
  <rfmt sheetId="12" sqref="D7" start="0" length="0">
    <dxf>
      <font>
        <b val="0"/>
        <name val="Calibri"/>
        <scheme val="minor"/>
      </font>
      <numFmt numFmtId="0" formatCode="General"/>
      <protection locked="1"/>
    </dxf>
  </rfmt>
  <rfmt sheetId="12" sqref="E7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7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7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7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7" start="0" length="0">
    <dxf>
      <font>
        <b val="0"/>
        <name val="Calibri"/>
        <scheme val="minor"/>
      </font>
      <protection locked="0"/>
    </dxf>
  </rfmt>
  <rfmt sheetId="12" s="1" sqref="J7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qref="K7" start="0" length="0">
    <dxf>
      <font>
        <b val="0"/>
        <name val="Calibri"/>
        <scheme val="minor"/>
      </font>
      <border outline="0">
        <left/>
      </border>
    </dxf>
  </rfmt>
  <rfmt sheetId="12" sqref="L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7:XFD7" start="0" length="0">
    <dxf>
      <font>
        <b val="0"/>
        <sz val="10"/>
        <color auto="1"/>
        <name val="Arial Cyr"/>
        <scheme val="none"/>
      </font>
    </dxf>
  </rfmt>
  <rfmt sheetId="12" sqref="A516" start="0" length="0">
    <dxf>
      <font>
        <b val="0"/>
        <sz val="10"/>
        <color auto="1"/>
        <name val="Arial Cyr"/>
        <scheme val="none"/>
      </font>
    </dxf>
  </rfmt>
  <rfmt sheetId="12" sqref="B516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51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516" start="0" length="0">
    <dxf>
      <font>
        <b val="0"/>
        <name val="Calibri"/>
        <scheme val="minor"/>
      </font>
      <numFmt numFmtId="0" formatCode="General"/>
      <protection locked="1"/>
    </dxf>
  </rfmt>
  <rfmt sheetId="12" sqref="E516" start="0" length="0">
    <dxf>
      <font>
        <b val="0"/>
        <sz val="12"/>
        <name val="Calibri"/>
        <scheme val="none"/>
      </font>
      <numFmt numFmtId="0" formatCode="General"/>
      <fill>
        <patternFill>
          <bgColor rgb="FFFFFFCC"/>
        </patternFill>
      </fill>
      <alignment wrapText="0" readingOrder="0"/>
      <protection locked="1"/>
    </dxf>
  </rfmt>
  <rfmt sheetId="12" sqref="F51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1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1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1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16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516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5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1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1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516:XFD516" start="0" length="0">
    <dxf>
      <font>
        <b val="0"/>
        <sz val="10"/>
        <color auto="1"/>
        <name val="Arial Cyr"/>
        <scheme val="none"/>
      </font>
    </dxf>
  </rfmt>
  <rfmt sheetId="12" sqref="A456" start="0" length="0">
    <dxf>
      <font>
        <b val="0"/>
        <sz val="10"/>
        <color auto="1"/>
        <name val="Arial Cyr"/>
        <scheme val="none"/>
      </font>
    </dxf>
  </rfmt>
  <rfmt sheetId="12" sqref="B456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5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456" start="0" length="0">
    <dxf>
      <font>
        <b val="0"/>
        <name val="Calibri"/>
        <scheme val="minor"/>
      </font>
      <numFmt numFmtId="0" formatCode="General"/>
      <protection locked="1"/>
    </dxf>
  </rfmt>
  <rfmt sheetId="12" sqref="E456" start="0" length="0">
    <dxf>
      <font>
        <b val="0"/>
        <sz val="12"/>
        <color theme="1"/>
        <name val="Times New Roman"/>
        <scheme val="none"/>
      </font>
      <fill>
        <patternFill patternType="solid">
          <bgColor rgb="FFFFFFCC"/>
        </patternFill>
      </fill>
      <alignment vertical="center" wrapText="0" readingOrder="0"/>
    </dxf>
  </rfmt>
  <rfmt sheetId="12" s="1" sqref="F456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56" start="0" length="0">
    <dxf>
      <font>
        <b val="0"/>
        <sz val="12"/>
        <color theme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0" readingOrder="0"/>
    </dxf>
  </rfmt>
  <rfmt sheetId="12" sqref="H45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45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456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456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4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M4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5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456:XFD456" start="0" length="0">
    <dxf>
      <font>
        <b val="0"/>
        <sz val="10"/>
        <color auto="1"/>
        <name val="Arial Cyr"/>
        <scheme val="none"/>
      </font>
    </dxf>
  </rfmt>
  <rfmt sheetId="12" sqref="A463" start="0" length="0">
    <dxf>
      <font>
        <b val="0"/>
        <sz val="10"/>
        <color auto="1"/>
        <name val="Arial Cyr"/>
        <scheme val="none"/>
      </font>
    </dxf>
  </rfmt>
  <rfmt sheetId="12" sqref="B463" start="0" length="0">
    <dxf>
      <font>
        <b val="0"/>
        <sz val="9"/>
        <name val="Calibri"/>
        <scheme val="minor"/>
      </font>
      <border outline="0">
        <right style="thin">
          <color indexed="64"/>
        </right>
      </border>
    </dxf>
  </rfmt>
  <rfmt sheetId="12" sqref="C463" start="0" length="0">
    <dxf>
      <font>
        <b val="0"/>
        <name val="Calibri"/>
        <scheme val="minor"/>
      </font>
    </dxf>
  </rfmt>
  <rfmt sheetId="12" sqref="D463" start="0" length="0">
    <dxf>
      <font>
        <b val="0"/>
        <sz val="9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463" start="0" length="0">
    <dxf>
      <font>
        <b val="0"/>
        <sz val="12"/>
        <color theme="1"/>
        <name val="Times New Roman"/>
        <scheme val="none"/>
      </font>
      <fill>
        <patternFill patternType="solid">
          <bgColor rgb="FFFFFFCC"/>
        </patternFill>
      </fill>
      <alignment wrapText="0" readingOrder="0"/>
    </dxf>
  </rfmt>
  <rfmt sheetId="12" s="1" sqref="F463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63" start="0" length="0">
    <dxf>
      <font>
        <b val="0"/>
        <sz val="12"/>
        <color theme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0" readingOrder="0"/>
    </dxf>
  </rfmt>
  <rfmt sheetId="12" sqref="H463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46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463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463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46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6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6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6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463:XFD463" start="0" length="0">
    <dxf>
      <font>
        <b val="0"/>
        <sz val="10"/>
        <color auto="1"/>
        <name val="Arial Cyr"/>
        <scheme val="none"/>
      </font>
    </dxf>
  </rfmt>
  <rfmt sheetId="12" sqref="A464" start="0" length="0">
    <dxf>
      <font>
        <b val="0"/>
        <sz val="10"/>
        <color auto="1"/>
        <name val="Arial Cyr"/>
        <scheme val="none"/>
      </font>
    </dxf>
  </rfmt>
  <rfmt sheetId="12" sqref="B464" start="0" length="0">
    <dxf>
      <font>
        <b val="0"/>
        <sz val="9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64" start="0" length="0">
    <dxf>
      <font>
        <b val="0"/>
        <name val="Calibri"/>
        <scheme val="minor"/>
      </font>
    </dxf>
  </rfmt>
  <rfmt sheetId="12" sqref="D464" start="0" length="0">
    <dxf>
      <font>
        <b val="0"/>
        <sz val="9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464" start="0" length="0">
    <dxf>
      <font>
        <b val="0"/>
        <sz val="12"/>
        <color theme="1"/>
        <name val="Times New Roman"/>
        <scheme val="none"/>
      </font>
      <fill>
        <patternFill patternType="solid">
          <bgColor rgb="FFFFFFCC"/>
        </patternFill>
      </fill>
      <alignment wrapText="0" readingOrder="0"/>
    </dxf>
  </rfmt>
  <rfmt sheetId="12" s="1" sqref="F464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64" start="0" length="0">
    <dxf>
      <font>
        <b val="0"/>
        <sz val="12"/>
        <color theme="1"/>
        <name val="Times New Roman"/>
        <scheme val="none"/>
      </font>
      <fill>
        <patternFill patternType="solid">
          <bgColor rgb="FFFFFFCC"/>
        </patternFill>
      </fill>
      <alignment horizontal="center" vertical="center" wrapText="0" readingOrder="0"/>
    </dxf>
  </rfmt>
  <rfmt sheetId="12" sqref="H46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46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464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464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46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6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6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6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464:XFD464" start="0" length="0">
    <dxf>
      <font>
        <b val="0"/>
        <sz val="10"/>
        <color auto="1"/>
        <name val="Arial Cyr"/>
        <scheme val="none"/>
      </font>
    </dxf>
  </rfmt>
  <rfmt sheetId="12" sqref="A734" start="0" length="0">
    <dxf>
      <font>
        <b val="0"/>
        <sz val="10"/>
        <color auto="1"/>
        <name val="Arial Cyr"/>
        <scheme val="none"/>
      </font>
    </dxf>
  </rfmt>
  <rfmt sheetId="12" sqref="B734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34" start="0" length="0">
    <dxf>
      <font>
        <b val="0"/>
        <name val="Calibri"/>
        <scheme val="minor"/>
      </font>
    </dxf>
  </rfmt>
  <rfmt sheetId="12" sqref="D734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73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3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3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3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73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734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734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73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3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3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3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3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  <protection locked="1"/>
    </dxf>
  </rfmt>
  <rfmt sheetId="12" sqref="A734:XFD734" start="0" length="0">
    <dxf>
      <font>
        <b val="0"/>
        <sz val="10"/>
        <color auto="1"/>
        <name val="Arial Cyr"/>
        <scheme val="none"/>
      </font>
    </dxf>
  </rfmt>
  <rfmt sheetId="12" sqref="A737" start="0" length="0">
    <dxf>
      <font>
        <b val="0"/>
        <sz val="10"/>
        <color auto="1"/>
        <name val="Arial Cyr"/>
        <scheme val="none"/>
      </font>
    </dxf>
  </rfmt>
  <rfmt sheetId="12" sqref="B737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37" start="0" length="0">
    <dxf>
      <font>
        <b val="0"/>
        <name val="Calibri"/>
        <scheme val="minor"/>
      </font>
    </dxf>
  </rfmt>
  <rfmt sheetId="12" sqref="D737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73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3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3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3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737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737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737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73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3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3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3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3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  <protection locked="1"/>
    </dxf>
  </rfmt>
  <rfmt sheetId="12" sqref="A737:XFD737" start="0" length="0">
    <dxf>
      <font>
        <b val="0"/>
        <sz val="10"/>
        <color auto="1"/>
        <name val="Arial Cyr"/>
        <scheme val="none"/>
      </font>
    </dxf>
  </rfmt>
  <rfmt sheetId="12" sqref="A738" start="0" length="0">
    <dxf>
      <font>
        <b val="0"/>
        <sz val="10"/>
        <color auto="1"/>
        <name val="Arial Cyr"/>
        <scheme val="none"/>
      </font>
    </dxf>
  </rfmt>
  <rfmt sheetId="12" sqref="B738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38" start="0" length="0">
    <dxf>
      <font>
        <b val="0"/>
        <name val="Calibri"/>
        <scheme val="minor"/>
      </font>
    </dxf>
  </rfmt>
  <rfmt sheetId="12" sqref="D738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738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38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38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38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738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738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738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73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3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3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  <protection locked="1"/>
    </dxf>
  </rfmt>
  <rfmt sheetId="12" sqref="A738:XFD738" start="0" length="0">
    <dxf>
      <font>
        <b val="0"/>
        <sz val="10"/>
        <color auto="1"/>
        <name val="Arial Cyr"/>
        <scheme val="none"/>
      </font>
    </dxf>
  </rfmt>
  <rfmt sheetId="12" sqref="A576" start="0" length="0">
    <dxf>
      <font>
        <b val="0"/>
        <sz val="10"/>
        <color auto="1"/>
        <name val="Arial Cyr"/>
        <scheme val="none"/>
      </font>
    </dxf>
  </rfmt>
  <rfmt sheetId="12" sqref="B576" start="0" length="0">
    <dxf>
      <font>
        <b val="0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576" start="0" length="0">
    <dxf>
      <font>
        <b val="0"/>
        <name val="Calibri"/>
        <scheme val="minor"/>
      </font>
    </dxf>
  </rfmt>
  <rfmt sheetId="12" sqref="D576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576" start="0" length="0">
    <dxf>
      <font>
        <b val="0"/>
        <name val="Calibri"/>
        <scheme val="minor"/>
      </font>
    </dxf>
  </rfmt>
  <rfmt sheetId="12" sqref="F576" start="0" length="0">
    <dxf>
      <font>
        <b val="0"/>
        <name val="Calibri"/>
        <scheme val="minor"/>
      </font>
    </dxf>
  </rfmt>
  <rfmt sheetId="12" s="1" sqref="G576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576" start="0" length="0">
    <dxf>
      <font>
        <b val="0"/>
        <name val="Calibri"/>
        <scheme val="minor"/>
      </font>
    </dxf>
  </rfmt>
  <rfmt sheetId="12" sqref="I576" start="0" length="0">
    <dxf>
      <font>
        <b val="0"/>
        <name val="Calibri"/>
        <scheme val="minor"/>
      </font>
    </dxf>
  </rfmt>
  <rfmt sheetId="12" s="1" sqref="J576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qref="K576" start="0" length="0">
    <dxf>
      <font>
        <b val="0"/>
        <name val="Calibri"/>
        <scheme val="minor"/>
      </font>
      <border outline="0">
        <left/>
      </border>
    </dxf>
  </rfmt>
  <rfmt sheetId="12" sqref="L5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7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7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576:XFD576" start="0" length="0">
    <dxf>
      <font>
        <b val="0"/>
        <sz val="10"/>
        <color auto="1"/>
        <name val="Arial Cyr"/>
        <scheme val="none"/>
      </font>
    </dxf>
  </rfmt>
  <rfmt sheetId="12" sqref="A578" start="0" length="0">
    <dxf>
      <font>
        <b val="0"/>
        <sz val="10"/>
        <color auto="1"/>
        <name val="Arial Cyr"/>
        <scheme val="none"/>
      </font>
    </dxf>
  </rfmt>
  <rfmt sheetId="12" sqref="B578" start="0" length="0">
    <dxf>
      <font>
        <b val="0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578" start="0" length="0">
    <dxf>
      <font>
        <b val="0"/>
        <name val="Calibri"/>
        <scheme val="minor"/>
      </font>
    </dxf>
  </rfmt>
  <rfmt sheetId="12" sqref="D578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578" start="0" length="0">
    <dxf>
      <font>
        <b val="0"/>
        <name val="Calibri"/>
        <scheme val="minor"/>
      </font>
    </dxf>
  </rfmt>
  <rfmt sheetId="12" sqref="F578" start="0" length="0">
    <dxf>
      <font>
        <b val="0"/>
        <name val="Calibri"/>
        <scheme val="minor"/>
      </font>
    </dxf>
  </rfmt>
  <rfmt sheetId="12" s="1" sqref="G578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578" start="0" length="0">
    <dxf>
      <font>
        <b val="0"/>
        <name val="Calibri"/>
        <scheme val="minor"/>
      </font>
    </dxf>
  </rfmt>
  <rfmt sheetId="12" sqref="I578" start="0" length="0">
    <dxf>
      <font>
        <b val="0"/>
        <name val="Calibri"/>
        <scheme val="minor"/>
      </font>
    </dxf>
  </rfmt>
  <rfmt sheetId="12" s="1" sqref="J578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qref="K578" start="0" length="0">
    <dxf>
      <font>
        <b val="0"/>
        <name val="Calibri"/>
        <scheme val="minor"/>
      </font>
      <border outline="0">
        <left/>
      </border>
    </dxf>
  </rfmt>
  <rfmt sheetId="12" sqref="L5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7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7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578:XFD578" start="0" length="0">
    <dxf>
      <font>
        <b val="0"/>
        <sz val="10"/>
        <color auto="1"/>
        <name val="Arial Cyr"/>
        <scheme val="none"/>
      </font>
    </dxf>
  </rfmt>
  <rfmt sheetId="12" sqref="A580" start="0" length="0">
    <dxf>
      <font>
        <b val="0"/>
        <sz val="10"/>
        <color auto="1"/>
        <name val="Arial Cyr"/>
        <scheme val="none"/>
      </font>
    </dxf>
  </rfmt>
  <rfmt sheetId="12" sqref="B580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580" start="0" length="0">
    <dxf>
      <font>
        <b val="0"/>
        <name val="Calibri"/>
        <scheme val="minor"/>
      </font>
    </dxf>
  </rfmt>
  <rfmt sheetId="12" sqref="D580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8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8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</rfmt>
  <rfmt sheetId="12" sqref="G58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8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80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80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580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5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8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8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580:XFD580" start="0" length="0">
    <dxf>
      <font>
        <b val="0"/>
        <sz val="10"/>
        <color auto="1"/>
        <name val="Arial Cyr"/>
        <scheme val="none"/>
      </font>
    </dxf>
  </rfmt>
  <rfmt sheetId="12" sqref="A581" start="0" length="0">
    <dxf>
      <font>
        <b val="0"/>
        <sz val="10"/>
        <color auto="1"/>
        <name val="Arial Cyr"/>
        <scheme val="none"/>
      </font>
    </dxf>
  </rfmt>
  <rfmt sheetId="12" sqref="B581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581" start="0" length="0">
    <dxf>
      <font>
        <b val="0"/>
        <name val="Calibri"/>
        <scheme val="minor"/>
      </font>
    </dxf>
  </rfmt>
  <rfmt sheetId="12" sqref="D581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8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F58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G581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qref="H58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I581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58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581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58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8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8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8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581:XFD581" start="0" length="0">
    <dxf>
      <font>
        <b val="0"/>
        <sz val="10"/>
        <color auto="1"/>
        <name val="Arial Cyr"/>
        <scheme val="none"/>
      </font>
    </dxf>
  </rfmt>
  <rfmt sheetId="12" sqref="A583" start="0" length="0">
    <dxf>
      <font>
        <b val="0"/>
        <sz val="10"/>
        <color auto="1"/>
        <name val="Arial Cyr"/>
        <scheme val="none"/>
      </font>
    </dxf>
  </rfmt>
  <rfmt sheetId="12" sqref="B583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583" start="0" length="0">
    <dxf>
      <font>
        <b val="0"/>
        <name val="Calibri"/>
        <scheme val="minor"/>
      </font>
    </dxf>
  </rfmt>
  <rfmt sheetId="12" sqref="D583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8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F58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G583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qref="H58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I583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583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583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5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8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8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583:XFD583" start="0" length="0">
    <dxf>
      <font>
        <b val="0"/>
        <sz val="10"/>
        <color auto="1"/>
        <name val="Arial Cyr"/>
        <scheme val="none"/>
      </font>
    </dxf>
  </rfmt>
  <rfmt sheetId="12" sqref="A588" start="0" length="0">
    <dxf>
      <font>
        <b val="0"/>
        <sz val="10"/>
        <color auto="1"/>
        <name val="Arial Cyr"/>
        <scheme val="none"/>
      </font>
    </dxf>
  </rfmt>
  <rfmt sheetId="12" sqref="B588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588" start="0" length="0">
    <dxf>
      <font>
        <b val="0"/>
        <name val="Calibri"/>
        <scheme val="minor"/>
      </font>
    </dxf>
  </rfmt>
  <rfmt sheetId="12" sqref="D588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88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88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88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88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88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88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588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5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8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8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588:XFD588" start="0" length="0">
    <dxf>
      <font>
        <b val="0"/>
        <sz val="10"/>
        <color auto="1"/>
        <name val="Arial Cyr"/>
        <scheme val="none"/>
      </font>
    </dxf>
  </rfmt>
  <rfmt sheetId="12" sqref="A650" start="0" length="0">
    <dxf>
      <font>
        <b val="0"/>
        <sz val="10"/>
        <color auto="1"/>
        <name val="Arial Cyr"/>
        <scheme val="none"/>
      </font>
    </dxf>
  </rfmt>
  <rfmt sheetId="12" sqref="B650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50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650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5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65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65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65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650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650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650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65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5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5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5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650:XFD650" start="0" length="0">
    <dxf>
      <font>
        <b val="0"/>
        <sz val="10"/>
        <color auto="1"/>
        <name val="Arial Cyr"/>
        <scheme val="none"/>
      </font>
    </dxf>
  </rfmt>
  <rfmt sheetId="12" sqref="A651" start="0" length="0">
    <dxf>
      <font>
        <b val="0"/>
        <sz val="10"/>
        <color auto="1"/>
        <name val="Arial Cyr"/>
        <scheme val="none"/>
      </font>
    </dxf>
  </rfmt>
  <rfmt sheetId="12" sqref="B651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5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651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5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65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65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65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65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65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651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65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5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5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651:XFD651" start="0" length="0">
    <dxf>
      <font>
        <b val="0"/>
        <sz val="10"/>
        <color auto="1"/>
        <name val="Arial Cyr"/>
        <scheme val="none"/>
      </font>
    </dxf>
  </rfmt>
  <rfmt sheetId="12" sqref="A652" start="0" length="0">
    <dxf>
      <font>
        <b val="0"/>
        <sz val="10"/>
        <color auto="1"/>
        <name val="Arial Cyr"/>
        <scheme val="none"/>
      </font>
    </dxf>
  </rfmt>
  <rfmt sheetId="12" sqref="B652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52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652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5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65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65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65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652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65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652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65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5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5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652:XFD652" start="0" length="0">
    <dxf>
      <font>
        <b val="0"/>
        <sz val="10"/>
        <color auto="1"/>
        <name val="Arial Cyr"/>
        <scheme val="none"/>
      </font>
    </dxf>
  </rfmt>
  <rfmt sheetId="12" sqref="A430" start="0" length="0">
    <dxf>
      <font>
        <b val="0"/>
        <sz val="10"/>
        <color auto="1"/>
        <name val="Arial Cyr"/>
        <scheme val="none"/>
      </font>
    </dxf>
  </rfmt>
  <rfmt sheetId="12" sqref="B430" start="0" length="0">
    <dxf>
      <font>
        <color rgb="FF006600"/>
        <name val="Calibri"/>
        <scheme val="none"/>
      </font>
      <fill>
        <patternFill>
          <bgColor theme="6" tint="0.79998168889431442"/>
        </patternFill>
      </fill>
      <border outline="0">
        <right style="thin">
          <color indexed="64"/>
        </right>
      </border>
      <protection locked="1"/>
    </dxf>
  </rfmt>
  <rfmt sheetId="12" sqref="C430" start="0" length="0">
    <dxf>
      <font>
        <b val="0"/>
        <name val="Calibri"/>
        <scheme val="none"/>
      </font>
      <fill>
        <patternFill patternType="solid">
          <bgColor rgb="FFFFFFCC"/>
        </patternFill>
      </fill>
      <protection locked="1"/>
    </dxf>
  </rfmt>
  <rfmt sheetId="12" sqref="D430" start="0" length="0">
    <dxf>
      <font>
        <b val="0"/>
        <name val="Calibri"/>
        <scheme val="none"/>
      </font>
      <numFmt numFmtId="0" formatCode="General"/>
      <fill>
        <patternFill patternType="solid">
          <bgColor rgb="FFFFFFCC"/>
        </patternFill>
      </fill>
      <protection locked="1"/>
    </dxf>
  </rfmt>
  <rfmt sheetId="12" sqref="E43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F430" start="0" length="0">
    <dxf>
      <font>
        <b val="0"/>
        <u val="none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3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H430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I430" start="0" length="0">
    <dxf>
      <font>
        <b val="0"/>
        <sz val="10"/>
        <color auto="1"/>
        <name val="Calibri"/>
        <scheme val="minor"/>
      </font>
      <fill>
        <patternFill patternType="solid">
          <bgColor rgb="FFFFFFCC"/>
        </patternFill>
      </fill>
    </dxf>
  </rfmt>
  <rfmt sheetId="12" s="1" sqref="J430" start="0" length="0">
    <dxf>
      <font>
        <b val="0"/>
        <u val="none"/>
        <sz val="10"/>
        <color auto="1"/>
        <name val="Calibri"/>
        <scheme val="minor"/>
      </font>
      <fill>
        <patternFill patternType="solid">
          <bgColor rgb="FFFFFFCC"/>
        </patternFill>
      </fill>
      <border outline="0">
        <right/>
        <bottom style="thin">
          <color indexed="64"/>
        </bottom>
      </border>
    </dxf>
  </rfmt>
  <rfmt sheetId="12" s="1" sqref="K430" start="0" length="0">
    <dxf>
      <font>
        <b val="0"/>
        <sz val="10"/>
        <color auto="1"/>
        <name val="Calibri"/>
        <scheme val="minor"/>
      </font>
      <fill>
        <patternFill patternType="solid">
          <bgColor rgb="FFFFFFCC"/>
        </patternFill>
      </fill>
      <border outline="0">
        <left/>
      </border>
    </dxf>
  </rfmt>
  <rfmt sheetId="12" sqref="L4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="1" sqref="N4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="1" sqref="O430" start="0" length="0">
    <dxf>
      <font>
        <b val="0"/>
        <u val="none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430:XFD430" start="0" length="0">
    <dxf>
      <font>
        <b val="0"/>
        <sz val="10"/>
        <color auto="1"/>
        <name val="Arial Cyr"/>
        <scheme val="none"/>
      </font>
    </dxf>
  </rfmt>
  <rfmt sheetId="12" sqref="A431" start="0" length="0">
    <dxf>
      <font>
        <b val="0"/>
        <sz val="10"/>
        <color auto="1"/>
        <name val="Arial Cyr"/>
        <scheme val="none"/>
      </font>
    </dxf>
  </rfmt>
  <rfmt sheetId="12" sqref="B431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31" start="0" length="0">
    <dxf>
      <font>
        <b val="0"/>
        <name val="Calibri"/>
        <scheme val="minor"/>
      </font>
    </dxf>
  </rfmt>
  <rfmt sheetId="12" sqref="D431" start="0" length="0">
    <dxf>
      <font>
        <b val="0"/>
        <name val="Calibri"/>
        <scheme val="minor"/>
      </font>
      <numFmt numFmtId="0" formatCode="General"/>
      <protection locked="1"/>
    </dxf>
  </rfmt>
  <rfmt sheetId="12" sqref="E43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F431" start="0" length="0">
    <dxf>
      <font>
        <b val="0"/>
        <u val="none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3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H431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I431" start="0" length="0">
    <dxf>
      <font>
        <b val="0"/>
        <sz val="10"/>
        <color auto="1"/>
        <name val="Calibri"/>
        <scheme val="minor"/>
      </font>
    </dxf>
  </rfmt>
  <rfmt sheetId="12" s="1" sqref="J431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="1" sqref="K431" start="0" length="0">
    <dxf>
      <font>
        <b val="0"/>
        <sz val="10"/>
        <color auto="1"/>
        <name val="Calibri"/>
        <scheme val="minor"/>
      </font>
      <border outline="0">
        <left/>
      </border>
    </dxf>
  </rfmt>
  <rfmt sheetId="12" sqref="L4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="1" sqref="N4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="1" sqref="O431" start="0" length="0">
    <dxf>
      <font>
        <b val="0"/>
        <u val="none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431:XFD431" start="0" length="0">
    <dxf>
      <font>
        <b val="0"/>
        <sz val="10"/>
        <color auto="1"/>
        <name val="Arial Cyr"/>
        <scheme val="none"/>
      </font>
    </dxf>
  </rfmt>
  <rfmt sheetId="12" sqref="A432" start="0" length="0">
    <dxf>
      <font>
        <b val="0"/>
        <sz val="10"/>
        <color auto="1"/>
        <name val="Arial Cyr"/>
        <scheme val="none"/>
      </font>
    </dxf>
  </rfmt>
  <rfmt sheetId="12" sqref="B432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32" start="0" length="0">
    <dxf>
      <font>
        <b val="0"/>
        <name val="Calibri"/>
        <scheme val="minor"/>
      </font>
    </dxf>
  </rfmt>
  <rfmt sheetId="12" sqref="D432" start="0" length="0">
    <dxf>
      <font>
        <b val="0"/>
        <name val="Calibri"/>
        <scheme val="minor"/>
      </font>
      <numFmt numFmtId="0" formatCode="General"/>
      <protection locked="1"/>
    </dxf>
  </rfmt>
  <rfmt sheetId="12" sqref="E432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F432" start="0" length="0">
    <dxf>
      <font>
        <b val="0"/>
        <u val="none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32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H432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I432" start="0" length="0">
    <dxf>
      <font>
        <b val="0"/>
        <sz val="10"/>
        <color auto="1"/>
        <name val="Calibri"/>
        <scheme val="minor"/>
      </font>
    </dxf>
  </rfmt>
  <rfmt sheetId="12" s="1" sqref="J432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="1" sqref="K432" start="0" length="0">
    <dxf>
      <font>
        <b val="0"/>
        <sz val="10"/>
        <color auto="1"/>
        <name val="Calibri"/>
        <scheme val="minor"/>
      </font>
      <border outline="0">
        <left/>
      </border>
    </dxf>
  </rfmt>
  <rfmt sheetId="12" sqref="L4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="1" sqref="N4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="1" sqref="O432" start="0" length="0">
    <dxf>
      <font>
        <b val="0"/>
        <u val="none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432:XFD432" start="0" length="0">
    <dxf>
      <font>
        <b val="0"/>
        <sz val="10"/>
        <color auto="1"/>
        <name val="Arial Cyr"/>
        <scheme val="none"/>
      </font>
    </dxf>
  </rfmt>
  <rfmt sheetId="12" sqref="A433" start="0" length="0">
    <dxf>
      <font>
        <b val="0"/>
        <sz val="10"/>
        <color auto="1"/>
        <name val="Arial Cyr"/>
        <scheme val="none"/>
      </font>
    </dxf>
  </rfmt>
  <rfmt sheetId="12" sqref="B433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33" start="0" length="0">
    <dxf>
      <font>
        <b val="0"/>
        <name val="Calibri"/>
        <scheme val="minor"/>
      </font>
    </dxf>
  </rfmt>
  <rfmt sheetId="12" sqref="D433" start="0" length="0">
    <dxf>
      <font>
        <b val="0"/>
        <name val="Calibri"/>
        <scheme val="minor"/>
      </font>
      <numFmt numFmtId="0" formatCode="General"/>
      <protection locked="1"/>
    </dxf>
  </rfmt>
  <rfmt sheetId="12" sqref="E433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F433" start="0" length="0">
    <dxf>
      <font>
        <b val="0"/>
        <u val="none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33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H433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I433" start="0" length="0">
    <dxf>
      <font>
        <b val="0"/>
        <sz val="10"/>
        <color auto="1"/>
        <name val="Calibri"/>
        <scheme val="minor"/>
      </font>
    </dxf>
  </rfmt>
  <rfmt sheetId="12" s="1" sqref="J433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="1" sqref="K433" start="0" length="0">
    <dxf>
      <font>
        <b val="0"/>
        <sz val="10"/>
        <color auto="1"/>
        <name val="Calibri"/>
        <scheme val="minor"/>
      </font>
      <border outline="0">
        <left/>
      </border>
    </dxf>
  </rfmt>
  <rfmt sheetId="12" sqref="L4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="1" sqref="N4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="1" sqref="O433" start="0" length="0">
    <dxf>
      <font>
        <b val="0"/>
        <u val="none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433:XFD433" start="0" length="0">
    <dxf>
      <font>
        <b val="0"/>
        <sz val="10"/>
        <color auto="1"/>
        <name val="Arial Cyr"/>
        <scheme val="none"/>
      </font>
    </dxf>
  </rfmt>
  <rfmt sheetId="12" sqref="A434" start="0" length="0">
    <dxf>
      <font>
        <b val="0"/>
        <sz val="10"/>
        <color auto="1"/>
        <name val="Arial Cyr"/>
        <scheme val="none"/>
      </font>
    </dxf>
  </rfmt>
  <rfmt sheetId="12" sqref="B434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34" start="0" length="0">
    <dxf>
      <font>
        <b val="0"/>
        <name val="Calibri"/>
        <scheme val="minor"/>
      </font>
    </dxf>
  </rfmt>
  <rfmt sheetId="12" sqref="D434" start="0" length="0">
    <dxf>
      <font>
        <b val="0"/>
        <name val="Calibri"/>
        <scheme val="minor"/>
      </font>
      <numFmt numFmtId="0" formatCode="General"/>
      <protection locked="1"/>
    </dxf>
  </rfmt>
  <rfmt sheetId="12" sqref="E434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F434" start="0" length="0">
    <dxf>
      <font>
        <b val="0"/>
        <u val="none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34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H434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I434" start="0" length="0">
    <dxf>
      <font>
        <b val="0"/>
        <sz val="10"/>
        <color auto="1"/>
        <name val="Calibri"/>
        <scheme val="minor"/>
      </font>
    </dxf>
  </rfmt>
  <rfmt sheetId="12" s="1" sqref="J434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="1" sqref="K434" start="0" length="0">
    <dxf>
      <font>
        <b val="0"/>
        <sz val="10"/>
        <color auto="1"/>
        <name val="Calibri"/>
        <scheme val="minor"/>
      </font>
      <border outline="0">
        <left/>
      </border>
    </dxf>
  </rfmt>
  <rfmt sheetId="12" sqref="L4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="1" sqref="N4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="1" sqref="O434" start="0" length="0">
    <dxf>
      <font>
        <b val="0"/>
        <u val="none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434:XFD434" start="0" length="0">
    <dxf>
      <font>
        <b val="0"/>
        <sz val="10"/>
        <color auto="1"/>
        <name val="Arial Cyr"/>
        <scheme val="none"/>
      </font>
    </dxf>
  </rfmt>
  <rfmt sheetId="12" sqref="A436" start="0" length="0">
    <dxf>
      <font>
        <b val="0"/>
        <sz val="10"/>
        <color auto="1"/>
        <name val="Arial Cyr"/>
        <scheme val="none"/>
      </font>
    </dxf>
  </rfmt>
  <rfmt sheetId="12" sqref="B436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36" start="0" length="0">
    <dxf>
      <font>
        <b val="0"/>
        <name val="Calibri"/>
        <scheme val="minor"/>
      </font>
    </dxf>
  </rfmt>
  <rfmt sheetId="12" sqref="D436" start="0" length="0">
    <dxf>
      <font>
        <b val="0"/>
        <name val="Calibri"/>
        <scheme val="minor"/>
      </font>
      <numFmt numFmtId="0" formatCode="General"/>
      <protection locked="1"/>
    </dxf>
  </rfmt>
  <rfmt sheetId="12" sqref="E436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F436" start="0" length="0">
    <dxf>
      <font>
        <b val="0"/>
        <u val="none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36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H436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I436" start="0" length="0">
    <dxf>
      <font>
        <b val="0"/>
        <sz val="10"/>
        <color auto="1"/>
        <name val="Calibri"/>
        <scheme val="minor"/>
      </font>
    </dxf>
  </rfmt>
  <rfmt sheetId="12" s="1" sqref="J436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="1" sqref="K436" start="0" length="0">
    <dxf>
      <font>
        <b val="0"/>
        <sz val="10"/>
        <color auto="1"/>
        <name val="Calibri"/>
        <scheme val="minor"/>
      </font>
      <border outline="0">
        <left/>
      </border>
    </dxf>
  </rfmt>
  <rfmt sheetId="12" sqref="L4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="1" sqref="N4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="1" sqref="O436" start="0" length="0">
    <dxf>
      <font>
        <b val="0"/>
        <u val="none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436:XFD436" start="0" length="0">
    <dxf>
      <font>
        <b val="0"/>
        <sz val="10"/>
        <color auto="1"/>
        <name val="Arial Cyr"/>
        <scheme val="none"/>
      </font>
    </dxf>
  </rfmt>
  <rfmt sheetId="12" sqref="A441" start="0" length="0">
    <dxf>
      <font>
        <b val="0"/>
        <sz val="10"/>
        <color auto="1"/>
        <name val="Arial Cyr"/>
        <scheme val="none"/>
      </font>
    </dxf>
  </rfmt>
  <rfmt sheetId="12" sqref="B441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41" start="0" length="0">
    <dxf>
      <font>
        <b val="0"/>
        <name val="Calibri"/>
        <scheme val="minor"/>
      </font>
      <fill>
        <patternFill patternType="none">
          <bgColor indexed="65"/>
        </patternFill>
      </fill>
      <protection locked="1"/>
    </dxf>
  </rfmt>
  <rfmt sheetId="12" sqref="D441" start="0" length="0">
    <dxf>
      <font>
        <b val="0"/>
        <name val="Calibri"/>
        <scheme val="minor"/>
      </font>
      <numFmt numFmtId="0" formatCode="General"/>
      <protection locked="1"/>
    </dxf>
  </rfmt>
  <rfmt sheetId="12" sqref="E44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="1" sqref="F441" start="0" length="0">
    <dxf>
      <font>
        <b val="0"/>
        <u val="none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4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="1" sqref="H441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I441" start="0" length="0">
    <dxf>
      <font>
        <b val="0"/>
        <sz val="10"/>
        <color auto="1"/>
        <name val="Calibri"/>
        <scheme val="minor"/>
      </font>
    </dxf>
  </rfmt>
  <rfmt sheetId="12" s="1" sqref="J441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="1" sqref="K441" start="0" length="0">
    <dxf>
      <font>
        <b val="0"/>
        <sz val="10"/>
        <color auto="1"/>
        <name val="Calibri"/>
        <scheme val="minor"/>
      </font>
      <border outline="0">
        <left/>
      </border>
    </dxf>
  </rfmt>
  <rfmt sheetId="12" sqref="L44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44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4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441:XFD441" start="0" length="0">
    <dxf>
      <font>
        <b val="0"/>
        <sz val="10"/>
        <color auto="1"/>
        <name val="Arial Cyr"/>
        <scheme val="none"/>
      </font>
    </dxf>
  </rfmt>
  <rfmt sheetId="12" sqref="A442" start="0" length="0">
    <dxf>
      <font>
        <b val="0"/>
        <sz val="10"/>
        <color auto="1"/>
        <name val="Arial Cyr"/>
        <scheme val="none"/>
      </font>
    </dxf>
  </rfmt>
  <rfmt sheetId="12" sqref="B442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42" start="0" length="0">
    <dxf>
      <font>
        <b val="0"/>
        <name val="Calibri"/>
        <scheme val="minor"/>
      </font>
    </dxf>
  </rfmt>
  <rfmt sheetId="12" sqref="D442" start="0" length="0">
    <dxf>
      <font>
        <b val="0"/>
        <name val="Calibri"/>
        <scheme val="minor"/>
      </font>
      <numFmt numFmtId="0" formatCode="General"/>
      <protection locked="1"/>
    </dxf>
  </rfmt>
  <rfmt sheetId="12" sqref="E442" start="0" length="0">
    <dxf>
      <font>
        <b val="0"/>
        <name val="Calibri"/>
        <scheme val="minor"/>
      </font>
    </dxf>
  </rfmt>
  <rfmt sheetId="12" s="1" sqref="F442" start="0" length="0">
    <dxf>
      <font>
        <b val="0"/>
        <u val="none"/>
        <sz val="10"/>
        <color auto="1"/>
        <name val="Calibri"/>
        <scheme val="minor"/>
      </font>
      <fill>
        <patternFill patternType="solid">
          <bgColor theme="0"/>
        </patternFill>
      </fill>
    </dxf>
  </rfmt>
  <rfmt sheetId="12" s="1" sqref="G442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</dxf>
  </rfmt>
  <rfmt sheetId="12" s="1" sqref="H442" start="0" length="0">
    <dxf>
      <font>
        <b val="0"/>
        <sz val="10"/>
        <color auto="1"/>
        <name val="Calibri"/>
        <scheme val="minor"/>
      </font>
      <fill>
        <patternFill patternType="solid">
          <bgColor theme="0"/>
        </patternFill>
      </fill>
    </dxf>
  </rfmt>
  <rfmt sheetId="12" s="1" sqref="I442" start="0" length="0">
    <dxf>
      <font>
        <b val="0"/>
        <sz val="10"/>
        <color auto="1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442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="1" sqref="K442" start="0" length="0">
    <dxf>
      <font>
        <b val="0"/>
        <sz val="10"/>
        <color auto="1"/>
        <name val="Calibri"/>
        <scheme val="minor"/>
      </font>
      <border outline="0">
        <left/>
      </border>
    </dxf>
  </rfmt>
  <rfmt sheetId="12" sqref="L4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4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4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442:XFD442" start="0" length="0">
    <dxf>
      <font>
        <b val="0"/>
        <sz val="10"/>
        <color auto="1"/>
        <name val="Arial Cyr"/>
        <scheme val="none"/>
      </font>
    </dxf>
  </rfmt>
  <rfmt sheetId="12" sqref="A443" start="0" length="0">
    <dxf>
      <font>
        <b val="0"/>
        <sz val="10"/>
        <color auto="1"/>
        <name val="Arial Cyr"/>
        <scheme val="none"/>
      </font>
    </dxf>
  </rfmt>
  <rfmt sheetId="12" sqref="B443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43" start="0" length="0">
    <dxf>
      <font>
        <b val="0"/>
        <name val="Calibri"/>
        <scheme val="minor"/>
      </font>
    </dxf>
  </rfmt>
  <rfmt sheetId="12" sqref="D443" start="0" length="0">
    <dxf>
      <font>
        <b val="0"/>
        <name val="Calibri"/>
        <scheme val="minor"/>
      </font>
      <numFmt numFmtId="0" formatCode="General"/>
      <protection locked="1"/>
    </dxf>
  </rfmt>
  <rfmt sheetId="12" sqref="E443" start="0" length="0">
    <dxf>
      <font>
        <b val="0"/>
        <name val="Calibri"/>
        <scheme val="minor"/>
      </font>
    </dxf>
  </rfmt>
  <rfmt sheetId="12" s="1" sqref="F443" start="0" length="0">
    <dxf>
      <font>
        <b val="0"/>
        <u val="none"/>
        <sz val="10"/>
        <color auto="1"/>
        <name val="Calibri"/>
        <scheme val="minor"/>
      </font>
      <fill>
        <patternFill patternType="solid">
          <bgColor theme="0"/>
        </patternFill>
      </fill>
    </dxf>
  </rfmt>
  <rfmt sheetId="12" s="1" sqref="G443" start="0" length="0">
    <dxf>
      <font>
        <b val="0"/>
        <u/>
        <sz val="10"/>
        <color auto="1"/>
        <name val="Calibri"/>
        <scheme val="minor"/>
      </font>
      <protection locked="0"/>
    </dxf>
  </rfmt>
  <rfmt sheetId="12" s="1" sqref="H443" start="0" length="0">
    <dxf>
      <font>
        <b val="0"/>
        <sz val="10"/>
        <color auto="1"/>
        <name val="Calibri"/>
        <scheme val="minor"/>
      </font>
      <fill>
        <patternFill patternType="solid">
          <bgColor theme="0"/>
        </patternFill>
      </fill>
    </dxf>
  </rfmt>
  <rfmt sheetId="12" s="1" sqref="I443" start="0" length="0">
    <dxf>
      <font>
        <b val="0"/>
        <sz val="10"/>
        <color auto="1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443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="1" sqref="K443" start="0" length="0">
    <dxf>
      <font>
        <b val="0"/>
        <sz val="10"/>
        <color auto="1"/>
        <name val="Calibri"/>
        <scheme val="minor"/>
      </font>
      <border outline="0">
        <left/>
      </border>
    </dxf>
  </rfmt>
  <rfmt sheetId="12" sqref="L4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4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4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443:XFD443" start="0" length="0">
    <dxf>
      <font>
        <b val="0"/>
        <sz val="10"/>
        <color auto="1"/>
        <name val="Arial Cyr"/>
        <scheme val="none"/>
      </font>
    </dxf>
  </rfmt>
  <rfmt sheetId="12" sqref="A444" start="0" length="0">
    <dxf>
      <font>
        <b val="0"/>
        <sz val="10"/>
        <color auto="1"/>
        <name val="Arial Cyr"/>
        <scheme val="none"/>
      </font>
    </dxf>
  </rfmt>
  <rfmt sheetId="12" sqref="B444" start="0" length="0">
    <dxf>
      <font>
        <b val="0"/>
        <name val="Calibri"/>
        <scheme val="minor"/>
      </font>
      <numFmt numFmtId="19" formatCode="dd/mm/yyyy"/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4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444" start="0" length="0">
    <dxf>
      <font>
        <b val="0"/>
        <name val="Calibri"/>
        <scheme val="minor"/>
      </font>
      <numFmt numFmtId="0" formatCode="General"/>
      <protection locked="1"/>
    </dxf>
  </rfmt>
  <rfmt sheetId="12" sqref="E44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="1" sqref="F444" start="0" length="0">
    <dxf>
      <font>
        <b val="0"/>
        <u val="none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4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="1" sqref="H444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I444" start="0" length="0">
    <dxf>
      <font>
        <b val="0"/>
        <sz val="10"/>
        <color auto="1"/>
        <name val="Calibri"/>
        <scheme val="minor"/>
      </font>
    </dxf>
  </rfmt>
  <rfmt sheetId="12" s="1" sqref="J444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="1" sqref="K444" start="0" length="0">
    <dxf>
      <font>
        <b val="0"/>
        <sz val="10"/>
        <color auto="1"/>
        <name val="Calibri"/>
        <scheme val="minor"/>
      </font>
      <border outline="0">
        <left/>
      </border>
    </dxf>
  </rfmt>
  <rfmt sheetId="12" sqref="L4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4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444:XFD444" start="0" length="0">
    <dxf>
      <font>
        <b val="0"/>
        <sz val="10"/>
        <color auto="1"/>
        <name val="Arial Cyr"/>
        <scheme val="none"/>
      </font>
    </dxf>
  </rfmt>
  <rfmt sheetId="12" sqref="A445" start="0" length="0">
    <dxf>
      <font>
        <b val="0"/>
        <sz val="10"/>
        <color auto="1"/>
        <name val="Arial Cyr"/>
        <scheme val="none"/>
      </font>
    </dxf>
  </rfmt>
  <rfmt sheetId="12" sqref="B445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4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445" start="0" length="0">
    <dxf>
      <font>
        <b val="0"/>
        <name val="Calibri"/>
        <scheme val="minor"/>
      </font>
      <numFmt numFmtId="0" formatCode="General"/>
      <protection locked="1"/>
    </dxf>
  </rfmt>
  <rfmt sheetId="12" sqref="E44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="1" sqref="F445" start="0" length="0">
    <dxf>
      <font>
        <b val="0"/>
        <u val="none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4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="1" sqref="H445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I445" start="0" length="0">
    <dxf>
      <font>
        <b val="0"/>
        <sz val="10"/>
        <color auto="1"/>
        <name val="Calibri"/>
        <scheme val="minor"/>
      </font>
    </dxf>
  </rfmt>
  <rfmt sheetId="12" s="1" sqref="J445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="1" sqref="K445" start="0" length="0">
    <dxf>
      <font>
        <b val="0"/>
        <sz val="10"/>
        <color auto="1"/>
        <name val="Calibri"/>
        <scheme val="minor"/>
      </font>
      <border outline="0">
        <left/>
      </border>
    </dxf>
  </rfmt>
  <rfmt sheetId="12" sqref="L4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4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445:XFD445" start="0" length="0">
    <dxf>
      <font>
        <b val="0"/>
        <sz val="10"/>
        <color auto="1"/>
        <name val="Arial Cyr"/>
        <scheme val="none"/>
      </font>
    </dxf>
  </rfmt>
  <rfmt sheetId="12" sqref="A446" start="0" length="0">
    <dxf>
      <font>
        <b val="0"/>
        <sz val="10"/>
        <color auto="1"/>
        <name val="Arial Cyr"/>
        <scheme val="none"/>
      </font>
    </dxf>
  </rfmt>
  <rfmt sheetId="12" sqref="B446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4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446" start="0" length="0">
    <dxf>
      <font>
        <b val="0"/>
        <name val="Calibri"/>
        <scheme val="minor"/>
      </font>
      <numFmt numFmtId="0" formatCode="General"/>
      <protection locked="1"/>
    </dxf>
  </rfmt>
  <rfmt sheetId="12" sqref="E44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="1" sqref="F446" start="0" length="0">
    <dxf>
      <font>
        <b val="0"/>
        <u val="none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4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="1" sqref="H446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I446" start="0" length="0">
    <dxf>
      <font>
        <b val="0"/>
        <sz val="10"/>
        <color auto="1"/>
        <name val="Calibri"/>
        <scheme val="minor"/>
      </font>
    </dxf>
  </rfmt>
  <rfmt sheetId="12" s="1" sqref="J446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="1" sqref="K446" start="0" length="0">
    <dxf>
      <font>
        <b val="0"/>
        <sz val="10"/>
        <color auto="1"/>
        <name val="Calibri"/>
        <scheme val="minor"/>
      </font>
      <border outline="0">
        <left/>
      </border>
    </dxf>
  </rfmt>
  <rfmt sheetId="12" sqref="L4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4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446:XFD446" start="0" length="0">
    <dxf>
      <font>
        <b val="0"/>
        <sz val="10"/>
        <color auto="1"/>
        <name val="Arial Cyr"/>
        <scheme val="none"/>
      </font>
    </dxf>
  </rfmt>
  <rfmt sheetId="12" sqref="A447" start="0" length="0">
    <dxf>
      <font>
        <b val="0"/>
        <sz val="10"/>
        <color auto="1"/>
        <name val="Arial Cyr"/>
        <scheme val="none"/>
      </font>
    </dxf>
  </rfmt>
  <rfmt sheetId="12" sqref="B447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47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447" start="0" length="0">
    <dxf>
      <font>
        <b val="0"/>
        <name val="Calibri"/>
        <scheme val="minor"/>
      </font>
      <numFmt numFmtId="0" formatCode="General"/>
      <protection locked="1"/>
    </dxf>
  </rfmt>
  <rfmt sheetId="12" sqref="E44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="1" sqref="F447" start="0" length="0">
    <dxf>
      <font>
        <b val="0"/>
        <u val="none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4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="1" sqref="H447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I447" start="0" length="0">
    <dxf>
      <font>
        <b val="0"/>
        <sz val="10"/>
        <color auto="1"/>
        <name val="Calibri"/>
        <scheme val="minor"/>
      </font>
    </dxf>
  </rfmt>
  <rfmt sheetId="12" s="1" sqref="J447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="1" sqref="K447" start="0" length="0">
    <dxf>
      <font>
        <b val="0"/>
        <sz val="10"/>
        <color auto="1"/>
        <name val="Calibri"/>
        <scheme val="minor"/>
      </font>
      <border outline="0">
        <left/>
      </border>
    </dxf>
  </rfmt>
  <rfmt sheetId="12" s="1" sqref="L4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4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447:XFD447" start="0" length="0">
    <dxf>
      <font>
        <b val="0"/>
        <sz val="10"/>
        <color auto="1"/>
        <name val="Arial Cyr"/>
        <scheme val="none"/>
      </font>
    </dxf>
  </rfmt>
  <rfmt sheetId="12" sqref="A448" start="0" length="0">
    <dxf>
      <font>
        <b val="0"/>
        <sz val="10"/>
        <color auto="1"/>
        <name val="Arial Cyr"/>
        <scheme val="none"/>
      </font>
    </dxf>
  </rfmt>
  <rfmt sheetId="12" sqref="B448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48" start="0" length="0">
    <dxf>
      <font>
        <b val="0"/>
        <name val="Calibri"/>
        <scheme val="minor"/>
      </font>
    </dxf>
  </rfmt>
  <rfmt sheetId="12" sqref="D448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448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F448" start="0" length="0">
    <dxf>
      <font>
        <b val="0"/>
        <u val="none"/>
        <sz val="10"/>
        <color auto="1"/>
        <name val="Calibri"/>
        <scheme val="minor"/>
      </font>
    </dxf>
  </rfmt>
  <rfmt sheetId="12" s="1" sqref="G448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="1" sqref="H448" start="0" length="0">
    <dxf>
      <font>
        <b val="0"/>
        <sz val="10"/>
        <color auto="1"/>
        <name val="Calibri"/>
        <scheme val="minor"/>
      </font>
    </dxf>
  </rfmt>
  <rfmt sheetId="12" s="1" sqref="I448" start="0" length="0">
    <dxf>
      <font>
        <b val="0"/>
        <sz val="10"/>
        <color auto="1"/>
        <name val="Calibri"/>
        <scheme val="minor"/>
      </font>
      <numFmt numFmtId="22" formatCode="mmm/yy"/>
    </dxf>
  </rfmt>
  <rfmt sheetId="12" s="1" sqref="J448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="1" sqref="K448" start="0" length="0">
    <dxf>
      <font>
        <b val="0"/>
        <sz val="10"/>
        <color auto="1"/>
        <name val="Calibri"/>
        <scheme val="minor"/>
      </font>
      <border outline="0">
        <left/>
      </border>
    </dxf>
  </rfmt>
  <rfmt sheetId="12" sqref="L4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4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  <protection locked="1"/>
    </dxf>
  </rfmt>
  <rfmt sheetId="12" sqref="A448:XFD448" start="0" length="0">
    <dxf>
      <font>
        <b val="0"/>
        <sz val="10"/>
        <color auto="1"/>
        <name val="Arial Cyr"/>
        <scheme val="none"/>
      </font>
    </dxf>
  </rfmt>
  <rfmt sheetId="12" sqref="A449" start="0" length="0">
    <dxf>
      <font>
        <b val="0"/>
        <sz val="10"/>
        <color auto="1"/>
        <name val="Arial Cyr"/>
        <scheme val="none"/>
      </font>
    </dxf>
  </rfmt>
  <rfmt sheetId="12" sqref="B449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49" start="0" length="0">
    <dxf>
      <font>
        <b val="0"/>
        <name val="Calibri"/>
        <scheme val="minor"/>
      </font>
    </dxf>
  </rfmt>
  <rfmt sheetId="12" sqref="D449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449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F449" start="0" length="0">
    <dxf>
      <font>
        <b val="0"/>
        <u val="none"/>
        <sz val="10"/>
        <color auto="1"/>
        <name val="Calibri"/>
        <scheme val="minor"/>
      </font>
    </dxf>
  </rfmt>
  <rfmt sheetId="12" s="1" sqref="G449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="1" sqref="H449" start="0" length="0">
    <dxf>
      <font>
        <b val="0"/>
        <sz val="10"/>
        <color auto="1"/>
        <name val="Calibri"/>
        <scheme val="minor"/>
      </font>
    </dxf>
  </rfmt>
  <rfmt sheetId="12" s="1" sqref="I449" start="0" length="0">
    <dxf>
      <font>
        <b val="0"/>
        <sz val="10"/>
        <color auto="1"/>
        <name val="Calibri"/>
        <scheme val="minor"/>
      </font>
      <numFmt numFmtId="22" formatCode="mmm/yy"/>
    </dxf>
  </rfmt>
  <rfmt sheetId="12" s="1" sqref="J449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="1" sqref="K449" start="0" length="0">
    <dxf>
      <font>
        <b val="0"/>
        <sz val="10"/>
        <color auto="1"/>
        <name val="Calibri"/>
        <scheme val="minor"/>
      </font>
      <border outline="0">
        <left/>
      </border>
    </dxf>
  </rfmt>
  <rfmt sheetId="12" sqref="L4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4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49:XFD449" start="0" length="0">
    <dxf>
      <font>
        <b val="0"/>
        <sz val="10"/>
        <color auto="1"/>
        <name val="Arial Cyr"/>
        <scheme val="none"/>
      </font>
    </dxf>
  </rfmt>
  <rfmt sheetId="12" sqref="A450" start="0" length="0">
    <dxf>
      <font>
        <b val="0"/>
        <sz val="10"/>
        <color auto="1"/>
        <name val="Arial Cyr"/>
        <scheme val="none"/>
      </font>
    </dxf>
  </rfmt>
  <rfmt sheetId="12" sqref="B450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50" start="0" length="0">
    <dxf>
      <font>
        <b val="0"/>
        <name val="Calibri"/>
        <scheme val="minor"/>
      </font>
    </dxf>
  </rfmt>
  <rfmt sheetId="12" sqref="D450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450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F450" start="0" length="0">
    <dxf>
      <font>
        <b val="0"/>
        <u val="none"/>
        <sz val="10"/>
        <color auto="1"/>
        <name val="Calibri"/>
        <scheme val="minor"/>
      </font>
    </dxf>
  </rfmt>
  <rfmt sheetId="12" s="1" sqref="G450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="1" sqref="H450" start="0" length="0">
    <dxf>
      <font>
        <b val="0"/>
        <sz val="10"/>
        <color auto="1"/>
        <name val="Calibri"/>
        <scheme val="minor"/>
      </font>
    </dxf>
  </rfmt>
  <rfmt sheetId="12" s="1" sqref="I450" start="0" length="0">
    <dxf>
      <font>
        <b val="0"/>
        <sz val="10"/>
        <color auto="1"/>
        <name val="Calibri"/>
        <scheme val="minor"/>
      </font>
      <numFmt numFmtId="22" formatCode="mmm/yy"/>
    </dxf>
  </rfmt>
  <rfmt sheetId="12" s="1" sqref="J450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="1" sqref="K450" start="0" length="0">
    <dxf>
      <font>
        <b val="0"/>
        <sz val="10"/>
        <color auto="1"/>
        <name val="Calibri"/>
        <scheme val="minor"/>
      </font>
      <border outline="0">
        <left/>
      </border>
    </dxf>
  </rfmt>
  <rfmt sheetId="12" s="1" sqref="L45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5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5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5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50:XFD450" start="0" length="0">
    <dxf>
      <font>
        <b val="0"/>
        <sz val="10"/>
        <color auto="1"/>
        <name val="Arial Cyr"/>
        <scheme val="none"/>
      </font>
    </dxf>
  </rfmt>
  <rfmt sheetId="12" sqref="A438" start="0" length="0">
    <dxf>
      <font>
        <b val="0"/>
        <sz val="10"/>
        <color auto="1"/>
        <name val="Arial Cyr"/>
        <scheme val="none"/>
      </font>
    </dxf>
  </rfmt>
  <rfmt sheetId="12" sqref="B438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38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438" start="0" length="0">
    <dxf>
      <font>
        <b val="0"/>
        <name val="Calibri"/>
        <scheme val="minor"/>
      </font>
      <numFmt numFmtId="0" formatCode="General"/>
      <protection locked="1"/>
    </dxf>
  </rfmt>
  <rfmt sheetId="12" sqref="E438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="1" sqref="F438" start="0" length="0">
    <dxf>
      <font>
        <b val="0"/>
        <u val="none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38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="1" sqref="H438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I438" start="0" length="0">
    <dxf>
      <font>
        <b val="0"/>
        <sz val="10"/>
        <color auto="1"/>
        <name val="Calibri"/>
        <scheme val="minor"/>
      </font>
    </dxf>
  </rfmt>
  <rfmt sheetId="12" s="1" sqref="J438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="1" sqref="K438" start="0" length="0">
    <dxf>
      <font>
        <b val="0"/>
        <sz val="10"/>
        <color auto="1"/>
        <name val="Times New Roman"/>
        <scheme val="none"/>
      </font>
      <border outline="0">
        <left/>
      </border>
    </dxf>
  </rfmt>
  <rfmt sheetId="12" sqref="L4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4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3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38:XFD438" start="0" length="0">
    <dxf>
      <font>
        <b val="0"/>
        <sz val="10"/>
        <color auto="1"/>
        <name val="Arial Cyr"/>
        <scheme val="none"/>
      </font>
    </dxf>
  </rfmt>
  <rfmt sheetId="12" sqref="A439" start="0" length="0">
    <dxf>
      <font>
        <b val="0"/>
        <sz val="10"/>
        <color auto="1"/>
        <name val="Arial Cyr"/>
        <scheme val="none"/>
      </font>
    </dxf>
  </rfmt>
  <rfmt sheetId="12" sqref="B439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39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439" start="0" length="0">
    <dxf>
      <font>
        <b val="0"/>
        <name val="Calibri"/>
        <scheme val="minor"/>
      </font>
      <numFmt numFmtId="0" formatCode="General"/>
      <protection locked="1"/>
    </dxf>
  </rfmt>
  <rfmt sheetId="12" sqref="E439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="1" sqref="F439" start="0" length="0">
    <dxf>
      <font>
        <b val="0"/>
        <u val="none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39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="1" sqref="H439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I439" start="0" length="0">
    <dxf>
      <font>
        <b val="0"/>
        <sz val="10"/>
        <color auto="1"/>
        <name val="Calibri"/>
        <scheme val="minor"/>
      </font>
    </dxf>
  </rfmt>
  <rfmt sheetId="12" s="1" sqref="J439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="1" sqref="K439" start="0" length="0">
    <dxf>
      <font>
        <b val="0"/>
        <sz val="10"/>
        <color auto="1"/>
        <name val="Calibri"/>
        <scheme val="minor"/>
      </font>
      <border outline="0">
        <left/>
      </border>
    </dxf>
  </rfmt>
  <rfmt sheetId="12" sqref="L4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4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3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39:XFD439" start="0" length="0">
    <dxf>
      <font>
        <b val="0"/>
        <sz val="10"/>
        <color auto="1"/>
        <name val="Arial Cyr"/>
        <scheme val="none"/>
      </font>
    </dxf>
  </rfmt>
  <rfmt sheetId="12" sqref="A440" start="0" length="0">
    <dxf>
      <font>
        <b val="0"/>
        <sz val="10"/>
        <color auto="1"/>
        <name val="Arial Cyr"/>
        <scheme val="none"/>
      </font>
    </dxf>
  </rfmt>
  <rfmt sheetId="12" sqref="B440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40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440" start="0" length="0">
    <dxf>
      <font>
        <b val="0"/>
        <name val="Calibri"/>
        <scheme val="minor"/>
      </font>
      <numFmt numFmtId="0" formatCode="General"/>
      <protection locked="1"/>
    </dxf>
  </rfmt>
  <rfmt sheetId="12" sqref="E44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="1" sqref="F440" start="0" length="0">
    <dxf>
      <font>
        <b val="0"/>
        <u val="none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4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="1" sqref="H440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440" start="0" length="0">
    <dxf>
      <font>
        <b val="0"/>
        <u/>
        <sz val="10"/>
        <color auto="1"/>
      </font>
    </dxf>
  </rfmt>
  <rfmt sheetId="12" s="1" sqref="J440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="1" sqref="K440" start="0" length="0">
    <dxf>
      <font>
        <b val="0"/>
        <sz val="10"/>
        <color auto="1"/>
        <name val="Calibri"/>
        <scheme val="minor"/>
      </font>
      <border outline="0">
        <left/>
      </border>
    </dxf>
  </rfmt>
  <rfmt sheetId="12" sqref="L4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4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4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40:XFD440" start="0" length="0">
    <dxf>
      <font>
        <b val="0"/>
        <sz val="10"/>
        <color auto="1"/>
        <name val="Arial Cyr"/>
        <scheme val="none"/>
      </font>
    </dxf>
  </rfmt>
  <rfmt sheetId="12" sqref="A260" start="0" length="0">
    <dxf>
      <font>
        <b val="0"/>
        <sz val="10"/>
        <color auto="1"/>
        <name val="Arial Cyr"/>
        <scheme val="none"/>
      </font>
    </dxf>
  </rfmt>
  <rfmt sheetId="12" sqref="B260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260" start="0" length="0">
    <dxf>
      <font>
        <b val="0"/>
        <name val="Calibri"/>
        <scheme val="minor"/>
      </font>
    </dxf>
  </rfmt>
  <rfmt sheetId="12" sqref="D260" start="0" length="0">
    <dxf>
      <font>
        <b val="0"/>
        <name val="Calibri"/>
        <scheme val="minor"/>
      </font>
      <numFmt numFmtId="0" formatCode="General"/>
      <protection locked="1"/>
    </dxf>
  </rfmt>
  <rfmt sheetId="12" sqref="E26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26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26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26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260" start="0" length="0">
    <dxf>
      <font>
        <b val="0"/>
        <name val="Calibri"/>
        <scheme val="minor"/>
      </font>
      <protection locked="0"/>
    </dxf>
  </rfmt>
  <rfmt sheetId="12" s="1" sqref="J260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qref="K260" start="0" length="0">
    <dxf>
      <font>
        <b val="0"/>
        <name val="Calibri"/>
        <scheme val="minor"/>
      </font>
      <border outline="0">
        <left/>
      </border>
    </dxf>
  </rfmt>
  <rfmt sheetId="12" sqref="L2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6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6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60:XFD260" start="0" length="0">
    <dxf>
      <font>
        <b val="0"/>
        <sz val="10"/>
        <color auto="1"/>
        <name val="Arial Cyr"/>
        <scheme val="none"/>
      </font>
    </dxf>
  </rfmt>
  <rfmt sheetId="12" sqref="A296" start="0" length="0">
    <dxf>
      <font>
        <b val="0"/>
        <sz val="10"/>
        <color auto="1"/>
        <name val="Arial Cyr"/>
        <scheme val="none"/>
      </font>
    </dxf>
  </rfmt>
  <rfmt sheetId="12" sqref="B296" start="0" length="0">
    <dxf>
      <font>
        <b val="0"/>
        <color indexed="8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  <protection locked="0"/>
    </dxf>
  </rfmt>
  <rfmt sheetId="12" sqref="C29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96" start="0" length="0">
    <dxf>
      <font>
        <b val="0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296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296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296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29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296" start="0" length="0">
    <dxf>
      <font>
        <b val="0"/>
        <name val="Calibri"/>
        <scheme val="minor"/>
      </font>
    </dxf>
  </rfmt>
  <rfmt sheetId="12" s="1" sqref="J296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296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  <right/>
        <top/>
        <bottom/>
      </border>
    </dxf>
  </rfmt>
  <rfmt sheetId="12" sqref="L2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9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29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96:XFD296" start="0" length="0">
    <dxf>
      <font>
        <b val="0"/>
        <sz val="10"/>
        <color auto="1"/>
        <name val="Arial Cyr"/>
        <scheme val="none"/>
      </font>
    </dxf>
  </rfmt>
  <rfmt sheetId="12" sqref="A231" start="0" length="0">
    <dxf>
      <font>
        <b val="0"/>
        <sz val="10"/>
        <color auto="1"/>
        <name val="Arial Cyr"/>
        <scheme val="none"/>
      </font>
    </dxf>
  </rfmt>
  <rfmt sheetId="12" sqref="B231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</dxf>
  </rfmt>
  <rfmt sheetId="12" sqref="C23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31" start="0" length="0">
    <dxf>
      <font>
        <b val="0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231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231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231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31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I231" start="0" length="0">
    <dxf>
      <font>
        <b val="0"/>
        <name val="Calibri"/>
        <scheme val="minor"/>
      </font>
      <protection locked="0"/>
    </dxf>
  </rfmt>
  <rfmt sheetId="12" s="1" sqref="J231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231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2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3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3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31:XFD231" start="0" length="0">
    <dxf>
      <font>
        <b val="0"/>
        <sz val="10"/>
        <color auto="1"/>
        <name val="Arial Cyr"/>
        <scheme val="none"/>
      </font>
    </dxf>
  </rfmt>
  <rfmt sheetId="12" sqref="A557" start="0" length="0">
    <dxf>
      <font>
        <b val="0"/>
        <sz val="10"/>
        <color auto="1"/>
        <name val="Arial Cyr"/>
        <scheme val="none"/>
      </font>
    </dxf>
  </rfmt>
  <rfmt sheetId="12" sqref="B557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557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557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5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5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5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5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57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57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557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55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5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5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57:XFD557" start="0" length="0">
    <dxf>
      <font>
        <b val="0"/>
        <sz val="10"/>
        <color auto="1"/>
        <name val="Arial Cyr"/>
        <scheme val="none"/>
      </font>
    </dxf>
  </rfmt>
  <rfmt sheetId="12" sqref="A568" start="0" length="0">
    <dxf>
      <font>
        <b val="0"/>
        <sz val="10"/>
        <color auto="1"/>
        <name val="Arial Cyr"/>
        <scheme val="none"/>
      </font>
    </dxf>
  </rfmt>
  <rfmt sheetId="12" sqref="B568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568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568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68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68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68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68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68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68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568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56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6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6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68:XFD568" start="0" length="0">
    <dxf>
      <font>
        <b val="0"/>
        <sz val="10"/>
        <color auto="1"/>
        <name val="Arial Cyr"/>
        <scheme val="none"/>
      </font>
    </dxf>
  </rfmt>
  <rfmt sheetId="12" sqref="A616" start="0" length="0">
    <dxf>
      <font>
        <b val="0"/>
        <sz val="10"/>
        <color auto="1"/>
        <name val="Arial Cyr"/>
        <scheme val="none"/>
      </font>
    </dxf>
  </rfmt>
  <rfmt sheetId="12" sqref="B616" start="0" length="0">
    <dxf>
      <font>
        <b val="0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616" start="0" length="0">
    <dxf>
      <font>
        <b val="0"/>
        <name val="Calibri"/>
        <scheme val="minor"/>
      </font>
    </dxf>
  </rfmt>
  <rfmt sheetId="12" sqref="D616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16" start="0" length="0">
    <dxf>
      <font>
        <b val="0"/>
        <name val="Calibri"/>
        <scheme val="minor"/>
      </font>
    </dxf>
  </rfmt>
  <rfmt sheetId="12" sqref="F616" start="0" length="0">
    <dxf>
      <font>
        <b val="0"/>
        <name val="Calibri"/>
        <scheme val="minor"/>
      </font>
    </dxf>
  </rfmt>
  <rfmt sheetId="12" s="1" sqref="G616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616" start="0" length="0">
    <dxf>
      <font>
        <b val="0"/>
        <name val="Calibri"/>
        <scheme val="minor"/>
      </font>
    </dxf>
  </rfmt>
  <rfmt sheetId="12" sqref="I616" start="0" length="0">
    <dxf>
      <font>
        <b val="0"/>
        <name val="Calibri"/>
        <scheme val="minor"/>
      </font>
      <numFmt numFmtId="30" formatCode="@"/>
    </dxf>
  </rfmt>
  <rfmt sheetId="12" s="1" sqref="J616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qref="K616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6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1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1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16:XFD616" start="0" length="0">
    <dxf>
      <font>
        <b val="0"/>
        <sz val="10"/>
        <color auto="1"/>
        <name val="Arial Cyr"/>
        <scheme val="none"/>
      </font>
    </dxf>
  </rfmt>
  <rfmt sheetId="12" sqref="A619" start="0" length="0">
    <dxf>
      <font>
        <b val="0"/>
        <sz val="10"/>
        <color auto="1"/>
        <name val="Arial Cyr"/>
        <scheme val="none"/>
      </font>
    </dxf>
  </rfmt>
  <rfmt sheetId="12" sqref="B619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19" start="0" length="0">
    <dxf>
      <font>
        <b val="0"/>
        <name val="Calibri"/>
        <scheme val="minor"/>
      </font>
    </dxf>
  </rfmt>
  <rfmt sheetId="12" sqref="D619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19" start="0" length="0">
    <dxf>
      <font>
        <b val="0"/>
        <name val="Calibri"/>
        <scheme val="minor"/>
      </font>
    </dxf>
  </rfmt>
  <rfmt sheetId="12" sqref="F619" start="0" length="0">
    <dxf>
      <font>
        <b val="0"/>
        <name val="Calibri"/>
        <scheme val="minor"/>
      </font>
    </dxf>
  </rfmt>
  <rfmt sheetId="12" s="1" sqref="G619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619" start="0" length="0">
    <dxf>
      <font>
        <b val="0"/>
        <name val="Calibri"/>
        <scheme val="minor"/>
      </font>
    </dxf>
  </rfmt>
  <rfmt sheetId="12" sqref="I619" start="0" length="0">
    <dxf>
      <font>
        <b val="0"/>
        <name val="Calibri"/>
        <scheme val="minor"/>
      </font>
      <numFmt numFmtId="30" formatCode="@"/>
    </dxf>
  </rfmt>
  <rfmt sheetId="12" s="1" sqref="J619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qref="K619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6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1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1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19:XFD619" start="0" length="0">
    <dxf>
      <font>
        <b val="0"/>
        <sz val="10"/>
        <color auto="1"/>
        <name val="Arial Cyr"/>
        <scheme val="none"/>
      </font>
    </dxf>
  </rfmt>
  <rfmt sheetId="12" sqref="A661" start="0" length="0">
    <dxf>
      <font>
        <b val="0"/>
        <sz val="10"/>
        <color auto="1"/>
        <name val="Arial Cyr"/>
        <scheme val="none"/>
      </font>
    </dxf>
  </rfmt>
  <rfmt sheetId="12" sqref="B661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61" start="0" length="0">
    <dxf>
      <font>
        <b val="0"/>
        <name val="Calibri"/>
        <scheme val="minor"/>
      </font>
    </dxf>
  </rfmt>
  <rfmt sheetId="12" sqref="D661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61" start="0" length="0">
    <dxf>
      <font>
        <b val="0"/>
        <name val="Calibri"/>
        <scheme val="minor"/>
      </font>
    </dxf>
  </rfmt>
  <rfmt sheetId="12" sqref="F661" start="0" length="0">
    <dxf>
      <font>
        <b val="0"/>
        <name val="Calibri"/>
        <scheme val="minor"/>
      </font>
    </dxf>
  </rfmt>
  <rfmt sheetId="12" s="1" sqref="G661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661" start="0" length="0">
    <dxf>
      <font>
        <b val="0"/>
        <name val="Calibri"/>
        <scheme val="minor"/>
      </font>
    </dxf>
  </rfmt>
  <rfmt sheetId="12" sqref="I661" start="0" length="0">
    <dxf>
      <font>
        <b val="0"/>
        <name val="Calibri"/>
        <scheme val="minor"/>
      </font>
      <numFmt numFmtId="30" formatCode="@"/>
    </dxf>
  </rfmt>
  <rfmt sheetId="12" s="1" sqref="J661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qref="K661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66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6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6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6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61:XFD661" start="0" length="0">
    <dxf>
      <font>
        <b val="0"/>
        <sz val="10"/>
        <color auto="1"/>
        <name val="Arial Cyr"/>
        <scheme val="none"/>
      </font>
    </dxf>
  </rfmt>
  <rfmt sheetId="12" sqref="A663" start="0" length="0">
    <dxf>
      <font>
        <b val="0"/>
        <sz val="10"/>
        <color auto="1"/>
        <name val="Arial Cyr"/>
        <scheme val="none"/>
      </font>
    </dxf>
  </rfmt>
  <rfmt sheetId="12" sqref="B663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="1" sqref="C663" start="0" length="0">
    <dxf>
      <font>
        <b val="0"/>
        <sz val="10"/>
        <color auto="1"/>
        <name val="Calibri"/>
        <scheme val="minor"/>
      </font>
      <fill>
        <patternFill patternType="none">
          <bgColor indexed="65"/>
        </patternFill>
      </fill>
    </dxf>
  </rfmt>
  <rfmt sheetId="12" sqref="D663" start="0" length="0">
    <dxf>
      <font>
        <b val="0"/>
        <color theme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top" readingOrder="0"/>
      <protection locked="1"/>
    </dxf>
  </rfmt>
  <rfmt sheetId="12" sqref="E663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663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663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663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663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protection locked="1"/>
    </dxf>
  </rfmt>
  <rfmt sheetId="12" s="1" sqref="J663" start="0" length="0">
    <dxf>
      <font>
        <b val="0"/>
        <u val="none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qref="K663" start="0" length="0">
    <dxf>
      <font>
        <b val="0"/>
        <name val="Times New Roman"/>
        <scheme val="none"/>
      </font>
      <fill>
        <patternFill patternType="none">
          <bgColor indexed="65"/>
        </patternFill>
      </fill>
      <border outline="0">
        <left/>
      </border>
    </dxf>
  </rfmt>
  <rfmt sheetId="12" sqref="L66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6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6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6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63:XFD663" start="0" length="0">
    <dxf>
      <font>
        <b val="0"/>
        <sz val="10"/>
        <color auto="1"/>
        <name val="Arial Cyr"/>
        <scheme val="none"/>
      </font>
    </dxf>
  </rfmt>
  <rfmt sheetId="12" sqref="A664" start="0" length="0">
    <dxf>
      <font>
        <b val="0"/>
        <sz val="10"/>
        <color auto="1"/>
        <name val="Arial Cyr"/>
        <scheme val="none"/>
      </font>
    </dxf>
  </rfmt>
  <rfmt sheetId="12" sqref="B664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6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664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6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66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66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66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66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664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664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66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6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6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6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64:XFD664" start="0" length="0">
    <dxf>
      <font>
        <b val="0"/>
        <sz val="10"/>
        <color auto="1"/>
        <name val="Arial Cyr"/>
        <scheme val="none"/>
      </font>
    </dxf>
  </rfmt>
  <rfmt sheetId="12" sqref="A666" start="0" length="0">
    <dxf>
      <font>
        <b val="0"/>
        <sz val="10"/>
        <color auto="1"/>
        <name val="Arial Cyr"/>
        <scheme val="none"/>
      </font>
    </dxf>
  </rfmt>
  <rfmt sheetId="12" sqref="B666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6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666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6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66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66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66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66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666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666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66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6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6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66:XFD666" start="0" length="0">
    <dxf>
      <font>
        <b val="0"/>
        <sz val="10"/>
        <color auto="1"/>
        <name val="Arial Cyr"/>
        <scheme val="none"/>
      </font>
    </dxf>
  </rfmt>
  <rfmt sheetId="12" sqref="A715" start="0" length="0">
    <dxf>
      <font>
        <b val="0"/>
        <sz val="10"/>
        <color auto="1"/>
        <name val="Arial Cyr"/>
        <scheme val="none"/>
      </font>
    </dxf>
  </rfmt>
  <rfmt sheetId="12" sqref="B715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1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715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1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1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1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1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71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715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715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71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1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1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15:XFD715" start="0" length="0">
    <dxf>
      <font>
        <b val="0"/>
        <sz val="10"/>
        <color auto="1"/>
        <name val="Arial Cyr"/>
        <scheme val="none"/>
      </font>
    </dxf>
  </rfmt>
  <rfmt sheetId="12" sqref="A165" start="0" length="0">
    <dxf>
      <font>
        <b val="0"/>
        <sz val="10"/>
        <color auto="1"/>
        <name val="Arial Cyr"/>
        <scheme val="none"/>
      </font>
    </dxf>
  </rfmt>
  <rfmt sheetId="12" sqref="B165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16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65" start="0" length="0">
    <dxf>
      <font>
        <b val="0"/>
        <name val="Calibri"/>
        <scheme val="minor"/>
      </font>
      <numFmt numFmtId="0" formatCode="General"/>
      <protection locked="1"/>
    </dxf>
  </rfmt>
  <rfmt sheetId="12" sqref="E16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16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65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6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165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165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165" start="0" length="0">
    <dxf>
      <font>
        <b val="0"/>
        <name val="Calibri"/>
        <scheme val="minor"/>
      </font>
      <border outline="0">
        <left/>
      </border>
    </dxf>
  </rfmt>
  <rfmt sheetId="12" sqref="L1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6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6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65:XFD165" start="0" length="0">
    <dxf>
      <font>
        <b val="0"/>
        <sz val="10"/>
        <color auto="1"/>
        <name val="Arial Cyr"/>
        <scheme val="none"/>
      </font>
    </dxf>
  </rfmt>
  <rfmt sheetId="12" sqref="A181" start="0" length="0">
    <dxf>
      <font>
        <b val="0"/>
        <sz val="10"/>
        <color auto="1"/>
        <name val="Arial Cyr"/>
        <scheme val="none"/>
      </font>
    </dxf>
  </rfmt>
  <rfmt sheetId="12" sqref="B181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18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81" start="0" length="0">
    <dxf>
      <font>
        <b val="0"/>
        <name val="Calibri"/>
        <scheme val="minor"/>
      </font>
      <numFmt numFmtId="0" formatCode="General"/>
      <protection locked="1"/>
    </dxf>
  </rfmt>
  <rfmt sheetId="12" sqref="E18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18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81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8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181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181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181" start="0" length="0">
    <dxf>
      <font>
        <b val="0"/>
        <name val="Calibri"/>
        <scheme val="minor"/>
      </font>
      <border outline="0">
        <left/>
      </border>
    </dxf>
  </rfmt>
  <rfmt sheetId="12" sqref="L1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8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8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81:XFD181" start="0" length="0">
    <dxf>
      <font>
        <b val="0"/>
        <sz val="10"/>
        <color auto="1"/>
        <name val="Arial Cyr"/>
        <scheme val="none"/>
      </font>
    </dxf>
  </rfmt>
  <rfmt sheetId="12" sqref="A171" start="0" length="0">
    <dxf>
      <font>
        <b val="0"/>
        <sz val="10"/>
        <color auto="1"/>
        <name val="Arial Cyr"/>
        <scheme val="none"/>
      </font>
    </dxf>
  </rfmt>
  <rfmt sheetId="12" sqref="B171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17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71" start="0" length="0">
    <dxf>
      <font>
        <b val="0"/>
        <name val="Calibri"/>
        <scheme val="minor"/>
      </font>
      <numFmt numFmtId="0" formatCode="General"/>
      <protection locked="1"/>
    </dxf>
  </rfmt>
  <rfmt sheetId="12" sqref="E17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17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71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71" start="0" length="0">
    <dxf>
      <font>
        <b val="0"/>
        <name val="Calibri"/>
        <scheme val="minor"/>
      </font>
      <fill>
        <patternFill>
          <bgColor theme="0"/>
        </patternFill>
      </fill>
    </dxf>
  </rfmt>
  <rfmt sheetId="12" sqref="I171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171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171" start="0" length="0">
    <dxf>
      <font>
        <b val="0"/>
        <name val="Calibri"/>
        <scheme val="minor"/>
      </font>
      <border outline="0">
        <left/>
      </border>
    </dxf>
  </rfmt>
  <rfmt sheetId="12" sqref="L1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7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7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71:XFD171" start="0" length="0">
    <dxf>
      <font>
        <b val="0"/>
        <sz val="10"/>
        <color auto="1"/>
        <name val="Arial Cyr"/>
        <scheme val="none"/>
      </font>
    </dxf>
  </rfmt>
  <rfmt sheetId="12" sqref="A267" start="0" length="0">
    <dxf>
      <font>
        <b val="0"/>
        <sz val="10"/>
        <color auto="1"/>
        <name val="Arial Cyr"/>
        <scheme val="none"/>
      </font>
    </dxf>
  </rfmt>
  <rfmt sheetId="12" sqref="B267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267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67" start="0" length="0">
    <dxf>
      <font>
        <b val="0"/>
        <name val="Calibri"/>
        <scheme val="minor"/>
      </font>
      <numFmt numFmtId="0" formatCode="General"/>
      <protection locked="1"/>
    </dxf>
  </rfmt>
  <rfmt sheetId="12" sqref="E267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267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267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67" start="0" length="0">
    <dxf>
      <font>
        <b val="0"/>
        <name val="Calibri"/>
        <scheme val="minor"/>
      </font>
      <fill>
        <patternFill>
          <bgColor theme="0"/>
        </patternFill>
      </fill>
    </dxf>
  </rfmt>
  <rfmt sheetId="12" sqref="I267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267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267" start="0" length="0">
    <dxf>
      <font>
        <b val="0"/>
        <name val="Calibri"/>
        <scheme val="minor"/>
      </font>
      <border outline="0">
        <left/>
      </border>
    </dxf>
  </rfmt>
  <rfmt sheetId="12" sqref="L2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6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6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67:XFD267" start="0" length="0">
    <dxf>
      <font>
        <b val="0"/>
        <sz val="10"/>
        <color auto="1"/>
        <name val="Arial Cyr"/>
        <scheme val="none"/>
      </font>
    </dxf>
  </rfmt>
  <rfmt sheetId="12" sqref="A298" start="0" length="0">
    <dxf>
      <font>
        <b val="0"/>
        <sz val="10"/>
        <color auto="1"/>
        <name val="Arial Cyr"/>
        <scheme val="none"/>
      </font>
    </dxf>
  </rfmt>
  <rfmt sheetId="12" sqref="B298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29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98" start="0" length="0">
    <dxf>
      <font>
        <b val="0"/>
        <name val="Calibri"/>
        <scheme val="minor"/>
      </font>
      <numFmt numFmtId="0" formatCode="General"/>
      <protection locked="1"/>
    </dxf>
  </rfmt>
  <rfmt sheetId="12" sqref="E29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29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298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98" start="0" length="0">
    <dxf>
      <font>
        <b val="0"/>
        <name val="Calibri"/>
        <scheme val="minor"/>
      </font>
      <fill>
        <patternFill>
          <bgColor theme="0"/>
        </patternFill>
      </fill>
    </dxf>
  </rfmt>
  <rfmt sheetId="12" sqref="I298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298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298" start="0" length="0">
    <dxf>
      <font>
        <b val="0"/>
        <name val="Calibri"/>
        <scheme val="minor"/>
      </font>
      <border outline="0">
        <left/>
      </border>
    </dxf>
  </rfmt>
  <rfmt sheetId="12" sqref="L2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9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9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98:XFD298" start="0" length="0">
    <dxf>
      <font>
        <b val="0"/>
        <sz val="10"/>
        <color auto="1"/>
        <name val="Arial Cyr"/>
        <scheme val="none"/>
      </font>
    </dxf>
  </rfmt>
  <rfmt sheetId="12" sqref="A301" start="0" length="0">
    <dxf>
      <font>
        <b val="0"/>
        <sz val="10"/>
        <color auto="1"/>
        <name val="Arial Cyr"/>
        <scheme val="none"/>
      </font>
    </dxf>
  </rfmt>
  <rfmt sheetId="12" sqref="B301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0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01" start="0" length="0">
    <dxf>
      <font>
        <b val="0"/>
        <name val="Calibri"/>
        <scheme val="minor"/>
      </font>
      <numFmt numFmtId="0" formatCode="General"/>
      <protection locked="1"/>
    </dxf>
  </rfmt>
  <rfmt sheetId="12" sqref="E30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0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301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01" start="0" length="0">
    <dxf>
      <font>
        <b val="0"/>
        <name val="Calibri"/>
        <scheme val="minor"/>
      </font>
      <fill>
        <patternFill>
          <bgColor theme="0"/>
        </patternFill>
      </fill>
    </dxf>
  </rfmt>
  <rfmt sheetId="12" sqref="I301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301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301" start="0" length="0">
    <dxf>
      <font>
        <b val="0"/>
        <name val="Calibri"/>
        <scheme val="minor"/>
      </font>
      <border outline="0">
        <left/>
      </border>
    </dxf>
  </rfmt>
  <rfmt sheetId="12" sqref="L3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0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0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01:XFD301" start="0" length="0">
    <dxf>
      <font>
        <b val="0"/>
        <sz val="10"/>
        <color auto="1"/>
        <name val="Arial Cyr"/>
        <scheme val="none"/>
      </font>
    </dxf>
  </rfmt>
  <rfmt sheetId="12" sqref="A303" start="0" length="0">
    <dxf>
      <font>
        <b val="0"/>
        <sz val="10"/>
        <color auto="1"/>
        <name val="Arial Cyr"/>
        <scheme val="none"/>
      </font>
    </dxf>
  </rfmt>
  <rfmt sheetId="12" sqref="B303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0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03" start="0" length="0">
    <dxf>
      <font>
        <b val="0"/>
        <name val="Calibri"/>
        <scheme val="minor"/>
      </font>
      <numFmt numFmtId="0" formatCode="General"/>
      <protection locked="1"/>
    </dxf>
  </rfmt>
  <rfmt sheetId="12" sqref="E30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0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303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03" start="0" length="0">
    <dxf>
      <font>
        <b val="0"/>
        <name val="Calibri"/>
        <scheme val="minor"/>
      </font>
      <fill>
        <patternFill>
          <bgColor theme="0"/>
        </patternFill>
      </fill>
    </dxf>
  </rfmt>
  <rfmt sheetId="12" sqref="I303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303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303" start="0" length="0">
    <dxf>
      <font>
        <b val="0"/>
        <name val="Calibri"/>
        <scheme val="minor"/>
      </font>
      <border outline="0">
        <left/>
      </border>
    </dxf>
  </rfmt>
  <rfmt sheetId="12" sqref="L3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0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0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03:XFD303" start="0" length="0">
    <dxf>
      <font>
        <b val="0"/>
        <sz val="10"/>
        <color auto="1"/>
        <name val="Arial Cyr"/>
        <scheme val="none"/>
      </font>
    </dxf>
  </rfmt>
  <rfmt sheetId="12" sqref="A735" start="0" length="0">
    <dxf>
      <font>
        <b val="0"/>
        <sz val="10"/>
        <color auto="1"/>
        <name val="Arial Cyr"/>
        <scheme val="none"/>
      </font>
    </dxf>
  </rfmt>
  <rfmt sheetId="12" sqref="B735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35" start="0" length="0">
    <dxf>
      <font>
        <b val="0"/>
        <name val="Calibri"/>
        <scheme val="minor"/>
      </font>
    </dxf>
  </rfmt>
  <rfmt sheetId="12" sqref="D735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35" start="0" length="0">
    <dxf>
      <font>
        <b val="0"/>
        <name val="Calibri"/>
        <scheme val="minor"/>
      </font>
    </dxf>
  </rfmt>
  <rfmt sheetId="12" sqref="F735" start="0" length="0">
    <dxf>
      <font>
        <b val="0"/>
        <name val="Calibri"/>
        <scheme val="minor"/>
      </font>
    </dxf>
  </rfmt>
  <rfmt sheetId="12" s="1" sqref="G735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735" start="0" length="0">
    <dxf>
      <font>
        <b val="0"/>
        <name val="Calibri"/>
        <scheme val="minor"/>
      </font>
    </dxf>
  </rfmt>
  <rfmt sheetId="12" sqref="I735" start="0" length="0">
    <dxf>
      <font>
        <b val="0"/>
        <name val="Calibri"/>
        <scheme val="minor"/>
      </font>
      <numFmt numFmtId="30" formatCode="@"/>
    </dxf>
  </rfmt>
  <rfmt sheetId="12" s="1" sqref="J735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qref="K735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73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3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3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3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3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35:XFD735" start="0" length="0">
    <dxf>
      <font>
        <b val="0"/>
        <sz val="10"/>
        <color auto="1"/>
        <name val="Arial Cyr"/>
        <scheme val="none"/>
      </font>
    </dxf>
  </rfmt>
  <rfmt sheetId="12" sqref="A790" start="0" length="0">
    <dxf>
      <font>
        <b val="0"/>
        <sz val="10"/>
        <color auto="1"/>
        <name val="Arial Cyr"/>
        <scheme val="none"/>
      </font>
    </dxf>
  </rfmt>
  <rfmt sheetId="12" sqref="B790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90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790" start="0" length="0">
    <dxf>
      <font>
        <b val="0"/>
        <name val="Calibri"/>
        <scheme val="minor"/>
      </font>
      <numFmt numFmtId="0" formatCode="General"/>
      <protection locked="1"/>
    </dxf>
  </rfmt>
  <rfmt sheetId="12" sqref="E79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9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9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9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790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790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  <bottom style="thin">
          <color indexed="64"/>
        </bottom>
      </border>
    </dxf>
  </rfmt>
  <rfmt sheetId="12" sqref="K790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79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9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9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90:XFD790" start="0" length="0">
    <dxf>
      <font>
        <b val="0"/>
        <sz val="10"/>
        <color auto="1"/>
        <name val="Arial Cyr"/>
        <scheme val="none"/>
      </font>
    </dxf>
  </rfmt>
  <rfmt sheetId="12" sqref="A348" start="0" length="0">
    <dxf>
      <font>
        <b val="0"/>
        <sz val="10"/>
        <color auto="1"/>
        <name val="Arial Cyr"/>
        <scheme val="none"/>
      </font>
    </dxf>
  </rfmt>
  <rfmt sheetId="12" sqref="B348" start="0" length="0">
    <dxf>
      <font>
        <b val="0"/>
        <color indexed="8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  <protection locked="0"/>
    </dxf>
  </rfmt>
  <rfmt sheetId="12" sqref="C34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48" start="0" length="0">
    <dxf>
      <font>
        <b val="0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348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348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G348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348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348" start="0" length="0">
    <dxf>
      <font>
        <b val="0"/>
        <name val="Calibri"/>
        <scheme val="minor"/>
      </font>
    </dxf>
  </rfmt>
  <rfmt sheetId="12" s="1" sqref="J348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348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3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4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4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48:XFD348" start="0" length="0">
    <dxf>
      <font>
        <b val="0"/>
        <sz val="10"/>
        <color auto="1"/>
        <name val="Arial Cyr"/>
        <scheme val="none"/>
      </font>
    </dxf>
  </rfmt>
  <rfmt sheetId="12" sqref="A295" start="0" length="0">
    <dxf>
      <font>
        <b val="0"/>
        <sz val="10"/>
        <color auto="1"/>
        <name val="Arial Cyr"/>
        <scheme val="none"/>
      </font>
    </dxf>
  </rfmt>
  <rfmt sheetId="12" sqref="B295" start="0" length="0">
    <dxf>
      <font>
        <b val="0"/>
        <color indexed="8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  <protection locked="0"/>
    </dxf>
  </rfmt>
  <rfmt sheetId="12" sqref="C29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95" start="0" length="0">
    <dxf>
      <font>
        <b val="0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29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29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295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95" start="0" length="0">
    <dxf>
      <font>
        <b val="0"/>
        <name val="Calibri"/>
        <scheme val="minor"/>
      </font>
      <fill>
        <patternFill>
          <bgColor theme="0"/>
        </patternFill>
      </fill>
    </dxf>
  </rfmt>
  <rfmt sheetId="12" sqref="I295" start="0" length="0">
    <dxf>
      <font>
        <b val="0"/>
        <name val="Calibri"/>
        <scheme val="minor"/>
      </font>
    </dxf>
  </rfmt>
  <rfmt sheetId="12" s="1" sqref="J295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295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2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9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9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95:XFD295" start="0" length="0">
    <dxf>
      <font>
        <b val="0"/>
        <sz val="10"/>
        <color auto="1"/>
        <name val="Arial Cyr"/>
        <scheme val="none"/>
      </font>
    </dxf>
  </rfmt>
  <rfmt sheetId="12" sqref="A248" start="0" length="0">
    <dxf>
      <font>
        <b val="0"/>
        <sz val="10"/>
        <color auto="1"/>
        <name val="Arial Cyr"/>
        <scheme val="none"/>
      </font>
    </dxf>
  </rfmt>
  <rfmt sheetId="12" sqref="B248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</dxf>
  </rfmt>
  <rfmt sheetId="12" sqref="C24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48" start="0" length="0">
    <dxf>
      <font>
        <b val="0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248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248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248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48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I248" start="0" length="0">
    <dxf>
      <font>
        <b val="0"/>
        <name val="Calibri"/>
        <scheme val="minor"/>
      </font>
      <protection locked="0"/>
    </dxf>
  </rfmt>
  <rfmt sheetId="12" s="1" sqref="J248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  <bottom style="thin">
          <color indexed="64"/>
        </bottom>
      </border>
    </dxf>
  </rfmt>
  <rfmt sheetId="12" sqref="K248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2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4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4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48:XFD248" start="0" length="0">
    <dxf>
      <font>
        <b val="0"/>
        <sz val="10"/>
        <color auto="1"/>
        <name val="Arial Cyr"/>
        <scheme val="none"/>
      </font>
    </dxf>
  </rfmt>
  <rfmt sheetId="12" sqref="A249" start="0" length="0">
    <dxf>
      <font>
        <b val="0"/>
        <sz val="10"/>
        <color auto="1"/>
        <name val="Arial Cyr"/>
        <scheme val="none"/>
      </font>
    </dxf>
  </rfmt>
  <rfmt sheetId="12" sqref="B249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249" start="0" length="0">
    <dxf>
      <font>
        <b val="0"/>
        <name val="Calibri"/>
        <scheme val="minor"/>
      </font>
    </dxf>
  </rfmt>
  <rfmt sheetId="12" sqref="D249" start="0" length="0">
    <dxf>
      <font>
        <b val="0"/>
        <name val="Calibri"/>
        <scheme val="minor"/>
      </font>
      <numFmt numFmtId="0" formatCode="General"/>
      <protection locked="1"/>
    </dxf>
  </rfmt>
  <rfmt sheetId="12" sqref="E249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249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249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249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249" start="0" length="0">
    <dxf>
      <font>
        <b val="0"/>
        <name val="Calibri"/>
        <scheme val="minor"/>
      </font>
      <protection locked="0"/>
    </dxf>
  </rfmt>
  <rfmt sheetId="12" s="1" sqref="J249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249" start="0" length="0">
    <dxf>
      <font>
        <b val="0"/>
        <name val="Calibri"/>
        <scheme val="minor"/>
      </font>
      <border outline="0">
        <left/>
      </border>
    </dxf>
  </rfmt>
  <rfmt sheetId="12" sqref="L2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4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4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49:XFD249" start="0" length="0">
    <dxf>
      <font>
        <b val="0"/>
        <sz val="10"/>
        <color auto="1"/>
        <name val="Arial Cyr"/>
        <scheme val="none"/>
      </font>
    </dxf>
  </rfmt>
  <rfmt sheetId="12" sqref="A250" start="0" length="0">
    <dxf>
      <font>
        <b val="0"/>
        <sz val="10"/>
        <color auto="1"/>
        <name val="Arial Cyr"/>
        <scheme val="none"/>
      </font>
    </dxf>
  </rfmt>
  <rfmt sheetId="12" sqref="B250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250" start="0" length="0">
    <dxf>
      <font>
        <b val="0"/>
        <name val="Calibri"/>
        <scheme val="minor"/>
      </font>
    </dxf>
  </rfmt>
  <rfmt sheetId="12" sqref="D250" start="0" length="0">
    <dxf>
      <font>
        <b val="0"/>
        <name val="Calibri"/>
        <scheme val="minor"/>
      </font>
      <numFmt numFmtId="0" formatCode="General"/>
      <protection locked="1"/>
    </dxf>
  </rfmt>
  <rfmt sheetId="12" sqref="E25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25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25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25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250" start="0" length="0">
    <dxf>
      <font>
        <b val="0"/>
        <name val="Calibri"/>
        <scheme val="minor"/>
      </font>
      <protection locked="0"/>
    </dxf>
  </rfmt>
  <rfmt sheetId="12" s="1" sqref="J250" start="0" length="0">
    <dxf>
      <font>
        <b val="0"/>
        <sz val="10"/>
        <color auto="1"/>
        <name val="Times New Roman"/>
        <scheme val="none"/>
      </font>
      <border outline="0">
        <right/>
        <bottom style="thin">
          <color indexed="64"/>
        </bottom>
      </border>
    </dxf>
  </rfmt>
  <rfmt sheetId="12" sqref="K250" start="0" length="0">
    <dxf>
      <font>
        <b val="0"/>
        <name val="Calibri"/>
        <scheme val="minor"/>
      </font>
      <border outline="0">
        <left/>
      </border>
    </dxf>
  </rfmt>
  <rfmt sheetId="12" sqref="L2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5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5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50:XFD250" start="0" length="0">
    <dxf>
      <font>
        <b val="0"/>
        <sz val="10"/>
        <color auto="1"/>
        <name val="Arial Cyr"/>
        <scheme val="none"/>
      </font>
    </dxf>
  </rfmt>
  <rfmt sheetId="12" sqref="A252" start="0" length="0">
    <dxf>
      <font>
        <b val="0"/>
        <sz val="10"/>
        <color auto="1"/>
        <name val="Arial Cyr"/>
        <scheme val="none"/>
      </font>
    </dxf>
  </rfmt>
  <rfmt sheetId="12" sqref="B252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</dxf>
  </rfmt>
  <rfmt sheetId="12" sqref="C25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52" start="0" length="0">
    <dxf>
      <font>
        <b val="0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252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252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252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252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252" start="0" length="0">
    <dxf>
      <font>
        <b val="0"/>
        <name val="Calibri"/>
        <scheme val="minor"/>
      </font>
      <protection locked="0"/>
    </dxf>
  </rfmt>
  <rfmt sheetId="12" s="1" sqref="J252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252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2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5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5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52:XFD252" start="0" length="0">
    <dxf>
      <font>
        <b val="0"/>
        <sz val="10"/>
        <color auto="1"/>
        <name val="Arial Cyr"/>
        <scheme val="none"/>
      </font>
    </dxf>
  </rfmt>
  <rfmt sheetId="12" sqref="A285" start="0" length="0">
    <dxf>
      <font>
        <b val="0"/>
        <sz val="10"/>
        <color auto="1"/>
        <name val="Arial Cyr"/>
        <scheme val="none"/>
      </font>
    </dxf>
  </rfmt>
  <rfmt sheetId="12" sqref="B285" start="0" length="0">
    <dxf>
      <font>
        <b val="0"/>
        <color indexed="8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  <protection locked="0"/>
    </dxf>
  </rfmt>
  <rfmt sheetId="12" sqref="C28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85" start="0" length="0">
    <dxf>
      <font>
        <b val="0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28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28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285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8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285" start="0" length="0">
    <dxf>
      <font>
        <b val="0"/>
        <name val="Calibri"/>
        <scheme val="minor"/>
      </font>
    </dxf>
  </rfmt>
  <rfmt sheetId="12" s="1" sqref="J285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285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2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8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8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85:XFD285" start="0" length="0">
    <dxf>
      <font>
        <b val="0"/>
        <sz val="10"/>
        <color auto="1"/>
        <name val="Arial Cyr"/>
        <scheme val="none"/>
      </font>
    </dxf>
  </rfmt>
  <rfmt sheetId="12" sqref="A286" start="0" length="0">
    <dxf>
      <font>
        <b val="0"/>
        <sz val="10"/>
        <color auto="1"/>
        <name val="Arial Cyr"/>
        <scheme val="none"/>
      </font>
    </dxf>
  </rfmt>
  <rfmt sheetId="12" sqref="B286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286" start="0" length="0">
    <dxf>
      <font>
        <b val="0"/>
        <name val="Calibri"/>
        <scheme val="minor"/>
      </font>
    </dxf>
  </rfmt>
  <rfmt sheetId="12" sqref="D286" start="0" length="0">
    <dxf>
      <font>
        <b val="0"/>
        <name val="Calibri"/>
        <scheme val="minor"/>
      </font>
      <numFmt numFmtId="0" formatCode="General"/>
      <protection locked="1"/>
    </dxf>
  </rfmt>
  <rfmt sheetId="12" sqref="E286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286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286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286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286" start="0" length="0">
    <dxf>
      <font>
        <b val="0"/>
        <name val="Calibri"/>
        <scheme val="minor"/>
      </font>
    </dxf>
  </rfmt>
  <rfmt sheetId="12" s="1" sqref="J286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286" start="0" length="0">
    <dxf>
      <font>
        <b val="0"/>
        <name val="Calibri"/>
        <scheme val="minor"/>
      </font>
      <border outline="0">
        <left/>
      </border>
    </dxf>
  </rfmt>
  <rfmt sheetId="12" sqref="L2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8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8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86:XFD286" start="0" length="0">
    <dxf>
      <font>
        <b val="0"/>
        <sz val="10"/>
        <color auto="1"/>
        <name val="Arial Cyr"/>
        <scheme val="none"/>
      </font>
    </dxf>
  </rfmt>
  <rfmt sheetId="12" sqref="A349" start="0" length="0">
    <dxf>
      <font>
        <b val="0"/>
        <sz val="10"/>
        <color auto="1"/>
        <name val="Arial Cyr"/>
        <scheme val="none"/>
      </font>
    </dxf>
  </rfmt>
  <rfmt sheetId="12" sqref="B349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49" start="0" length="0">
    <dxf>
      <font>
        <b val="0"/>
        <name val="Calibri"/>
        <scheme val="minor"/>
      </font>
    </dxf>
  </rfmt>
  <rfmt sheetId="12" sqref="D349" start="0" length="0">
    <dxf>
      <font>
        <b val="0"/>
        <name val="Calibri"/>
        <scheme val="minor"/>
      </font>
      <numFmt numFmtId="0" formatCode="General"/>
      <protection locked="1"/>
    </dxf>
  </rfmt>
  <rfmt sheetId="12" sqref="E349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349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349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349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349" start="0" length="0">
    <dxf>
      <font>
        <b val="0"/>
        <name val="Calibri"/>
        <scheme val="minor"/>
      </font>
    </dxf>
  </rfmt>
  <rfmt sheetId="12" s="1" sqref="J349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349" start="0" length="0">
    <dxf>
      <font>
        <b val="0"/>
        <name val="Calibri"/>
        <scheme val="minor"/>
      </font>
      <border outline="0">
        <left/>
      </border>
    </dxf>
  </rfmt>
  <rfmt sheetId="12" sqref="L3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4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4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49:XFD349" start="0" length="0">
    <dxf>
      <font>
        <b val="0"/>
        <sz val="10"/>
        <color auto="1"/>
        <name val="Arial Cyr"/>
        <scheme val="none"/>
      </font>
    </dxf>
  </rfmt>
  <rfmt sheetId="12" sqref="A264" start="0" length="0">
    <dxf>
      <font>
        <b val="0"/>
        <sz val="10"/>
        <color auto="1"/>
        <name val="Arial Cyr"/>
        <scheme val="none"/>
      </font>
    </dxf>
  </rfmt>
  <rfmt sheetId="12" sqref="B264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264" start="0" length="0">
    <dxf>
      <font>
        <b val="0"/>
        <name val="Calibri"/>
        <scheme val="minor"/>
      </font>
    </dxf>
  </rfmt>
  <rfmt sheetId="12" sqref="D264" start="0" length="0">
    <dxf>
      <font>
        <b val="0"/>
        <name val="Calibri"/>
        <scheme val="minor"/>
      </font>
      <numFmt numFmtId="0" formatCode="General"/>
      <protection locked="1"/>
    </dxf>
  </rfmt>
  <rfmt sheetId="12" sqref="E264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264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264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264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264" start="0" length="0">
    <dxf>
      <font>
        <b val="0"/>
        <name val="Calibri"/>
        <scheme val="minor"/>
      </font>
      <protection locked="0"/>
    </dxf>
  </rfmt>
  <rfmt sheetId="12" s="1" sqref="J264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264" start="0" length="0">
    <dxf>
      <font>
        <b val="0"/>
        <name val="Calibri"/>
        <scheme val="minor"/>
      </font>
      <border outline="0">
        <left/>
      </border>
    </dxf>
  </rfmt>
  <rfmt sheetId="12" sqref="L2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6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6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64:XFD264" start="0" length="0">
    <dxf>
      <font>
        <b val="0"/>
        <sz val="10"/>
        <color auto="1"/>
        <name val="Arial Cyr"/>
        <scheme val="none"/>
      </font>
    </dxf>
  </rfmt>
  <rfmt sheetId="12" sqref="A380" start="0" length="0">
    <dxf>
      <font>
        <b val="0"/>
        <sz val="10"/>
        <color auto="1"/>
        <name val="Arial Cyr"/>
        <scheme val="none"/>
      </font>
    </dxf>
  </rfmt>
  <rfmt sheetId="12" sqref="B380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80" start="0" length="0">
    <dxf>
      <font>
        <b val="0"/>
        <name val="Calibri"/>
        <scheme val="minor"/>
      </font>
    </dxf>
  </rfmt>
  <rfmt sheetId="12" sqref="D380" start="0" length="0">
    <dxf>
      <font>
        <b val="0"/>
        <name val="Calibri"/>
        <scheme val="minor"/>
      </font>
      <numFmt numFmtId="0" formatCode="General"/>
      <protection locked="1"/>
    </dxf>
  </rfmt>
  <rfmt sheetId="12" sqref="E38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38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38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38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I380" start="0" length="0">
    <dxf>
      <font>
        <b val="0"/>
        <u/>
        <sz val="10"/>
        <color auto="1"/>
        <name val="Calibri"/>
        <scheme val="minor"/>
      </font>
    </dxf>
  </rfmt>
  <rfmt sheetId="12" s="1" sqref="J380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380" start="0" length="0">
    <dxf>
      <font>
        <b val="0"/>
        <name val="Calibri"/>
        <scheme val="minor"/>
      </font>
      <border outline="0">
        <left/>
      </border>
    </dxf>
  </rfmt>
  <rfmt sheetId="12" sqref="L3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8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8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80:XFD380" start="0" length="0">
    <dxf>
      <font>
        <b val="0"/>
        <sz val="10"/>
        <color auto="1"/>
        <name val="Arial Cyr"/>
        <scheme val="none"/>
      </font>
    </dxf>
  </rfmt>
  <rfmt sheetId="12" sqref="A381" start="0" length="0">
    <dxf>
      <font>
        <b val="0"/>
        <sz val="10"/>
        <color auto="1"/>
        <name val="Arial Cyr"/>
        <scheme val="none"/>
      </font>
    </dxf>
  </rfmt>
  <rfmt sheetId="12" sqref="B381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8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81" start="0" length="0">
    <dxf>
      <font>
        <b val="0"/>
        <name val="Calibri"/>
        <scheme val="minor"/>
      </font>
      <numFmt numFmtId="0" formatCode="General"/>
      <protection locked="1"/>
    </dxf>
  </rfmt>
  <rfmt sheetId="12" sqref="E38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8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381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8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381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381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381" start="0" length="0">
    <dxf>
      <font>
        <b val="0"/>
        <name val="Calibri"/>
        <scheme val="minor"/>
      </font>
      <border outline="0">
        <left/>
      </border>
    </dxf>
  </rfmt>
  <rfmt sheetId="12" sqref="L3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8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8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81:XFD381" start="0" length="0">
    <dxf>
      <font>
        <b val="0"/>
        <sz val="10"/>
        <color auto="1"/>
        <name val="Arial Cyr"/>
        <scheme val="none"/>
      </font>
    </dxf>
  </rfmt>
  <rfmt sheetId="12" sqref="A382" start="0" length="0">
    <dxf>
      <font>
        <b val="0"/>
        <sz val="10"/>
        <color auto="1"/>
        <name val="Arial Cyr"/>
        <scheme val="none"/>
      </font>
    </dxf>
  </rfmt>
  <rfmt sheetId="12" sqref="B382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8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82" start="0" length="0">
    <dxf>
      <font>
        <b val="0"/>
        <name val="Calibri"/>
        <scheme val="minor"/>
      </font>
      <numFmt numFmtId="0" formatCode="General"/>
      <protection locked="1"/>
    </dxf>
  </rfmt>
  <rfmt sheetId="12" sqref="E38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8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382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8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382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382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382" start="0" length="0">
    <dxf>
      <font>
        <b val="0"/>
        <name val="Calibri"/>
        <scheme val="minor"/>
      </font>
      <border outline="0">
        <left/>
      </border>
    </dxf>
  </rfmt>
  <rfmt sheetId="12" sqref="L3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8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8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82:XFD382" start="0" length="0">
    <dxf>
      <font>
        <b val="0"/>
        <sz val="10"/>
        <color auto="1"/>
        <name val="Arial Cyr"/>
        <scheme val="none"/>
      </font>
    </dxf>
  </rfmt>
  <rfmt sheetId="12" sqref="A383" start="0" length="0">
    <dxf>
      <font>
        <b val="0"/>
        <sz val="10"/>
        <color auto="1"/>
        <name val="Arial Cyr"/>
        <scheme val="none"/>
      </font>
    </dxf>
  </rfmt>
  <rfmt sheetId="12" sqref="B383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8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83" start="0" length="0">
    <dxf>
      <font>
        <b val="0"/>
        <name val="Calibri"/>
        <scheme val="minor"/>
      </font>
      <numFmt numFmtId="0" formatCode="General"/>
      <protection locked="1"/>
    </dxf>
  </rfmt>
  <rfmt sheetId="12" sqref="E38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8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383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8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383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383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383" start="0" length="0">
    <dxf>
      <font>
        <b val="0"/>
        <name val="Calibri"/>
        <scheme val="minor"/>
      </font>
      <border outline="0">
        <left/>
      </border>
    </dxf>
  </rfmt>
  <rfmt sheetId="12" sqref="L3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8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8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83:XFD383" start="0" length="0">
    <dxf>
      <font>
        <b val="0"/>
        <sz val="10"/>
        <color auto="1"/>
        <name val="Arial Cyr"/>
        <scheme val="none"/>
      </font>
    </dxf>
  </rfmt>
  <rfmt sheetId="12" sqref="A251" start="0" length="0">
    <dxf>
      <font>
        <b val="0"/>
        <sz val="10"/>
        <color auto="1"/>
        <name val="Arial Cyr"/>
        <scheme val="none"/>
      </font>
    </dxf>
  </rfmt>
  <rfmt sheetId="12" sqref="B251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25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51" start="0" length="0">
    <dxf>
      <font>
        <b val="0"/>
        <name val="Calibri"/>
        <scheme val="minor"/>
      </font>
      <numFmt numFmtId="0" formatCode="General"/>
      <protection locked="1"/>
    </dxf>
  </rfmt>
  <rfmt sheetId="12" sqref="E251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251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251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51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I251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  <protection locked="0"/>
    </dxf>
  </rfmt>
  <rfmt sheetId="12" s="1" sqref="J251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251" start="0" length="0">
    <dxf>
      <font>
        <b val="0"/>
        <name val="Calibri"/>
        <scheme val="minor"/>
      </font>
      <border outline="0">
        <left/>
      </border>
    </dxf>
  </rfmt>
  <rfmt sheetId="12" sqref="L2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5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5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51:XFD251" start="0" length="0">
    <dxf>
      <font>
        <b val="0"/>
        <sz val="10"/>
        <color auto="1"/>
        <name val="Arial Cyr"/>
        <scheme val="none"/>
      </font>
    </dxf>
  </rfmt>
  <rfmt sheetId="12" sqref="A780" start="0" length="0">
    <dxf>
      <font>
        <b val="0"/>
        <sz val="10"/>
        <color auto="1"/>
        <name val="Arial Cyr"/>
        <scheme val="none"/>
      </font>
    </dxf>
  </rfmt>
  <rfmt sheetId="12" sqref="B780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780" start="0" length="0">
    <dxf>
      <font>
        <b val="0"/>
        <name val="Calibri"/>
        <scheme val="minor"/>
      </font>
    </dxf>
  </rfmt>
  <rfmt sheetId="12" sqref="D780" start="0" length="0">
    <dxf>
      <font>
        <b val="0"/>
        <sz val="9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780" start="0" length="0">
    <dxf>
      <font>
        <b val="0"/>
        <name val="Calibri"/>
        <scheme val="minor"/>
      </font>
    </dxf>
  </rfmt>
  <rfmt sheetId="12" sqref="F780" start="0" length="0">
    <dxf>
      <font>
        <b val="0"/>
        <name val="Calibri"/>
        <scheme val="minor"/>
      </font>
    </dxf>
  </rfmt>
  <rfmt sheetId="12" s="1" sqref="G780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780" start="0" length="0">
    <dxf>
      <font>
        <b val="0"/>
        <name val="Calibri"/>
        <scheme val="minor"/>
      </font>
    </dxf>
  </rfmt>
  <rfmt sheetId="12" sqref="I780" start="0" length="0">
    <dxf>
      <font>
        <b val="0"/>
        <name val="Calibri"/>
        <scheme val="minor"/>
      </font>
    </dxf>
  </rfmt>
  <rfmt sheetId="12" s="1" sqref="J780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780" start="0" length="0">
    <dxf>
      <font>
        <b val="0"/>
        <name val="Calibri"/>
        <scheme val="minor"/>
      </font>
      <border outline="0">
        <left/>
      </border>
    </dxf>
  </rfmt>
  <rfmt sheetId="12" sqref="L78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8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8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80:XFD780" start="0" length="0">
    <dxf>
      <font>
        <b val="0"/>
        <sz val="10"/>
        <color auto="1"/>
        <name val="Arial Cyr"/>
        <scheme val="none"/>
      </font>
    </dxf>
  </rfmt>
  <rfmt sheetId="12" sqref="A781" start="0" length="0">
    <dxf>
      <font>
        <b val="0"/>
        <sz val="10"/>
        <color auto="1"/>
        <name val="Arial Cyr"/>
        <scheme val="none"/>
      </font>
    </dxf>
  </rfmt>
  <rfmt sheetId="12" sqref="B781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8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781" start="0" length="0">
    <dxf>
      <font>
        <b val="0"/>
        <name val="Calibri"/>
        <scheme val="minor"/>
      </font>
      <numFmt numFmtId="0" formatCode="General"/>
      <protection locked="1"/>
    </dxf>
  </rfmt>
  <rfmt sheetId="12" sqref="E78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8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8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8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78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78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781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78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8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8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8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8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81:XFD781" start="0" length="0">
    <dxf>
      <font>
        <b val="0"/>
        <sz val="10"/>
        <color auto="1"/>
        <name val="Arial Cyr"/>
        <scheme val="none"/>
      </font>
    </dxf>
  </rfmt>
  <rfmt sheetId="12" sqref="A124" start="0" length="0">
    <dxf>
      <font>
        <b val="0"/>
        <sz val="10"/>
        <color auto="1"/>
        <name val="Arial Cyr"/>
        <scheme val="none"/>
      </font>
    </dxf>
  </rfmt>
  <rfmt sheetId="12" sqref="B124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124" start="0" length="0">
    <dxf>
      <font>
        <b val="0"/>
        <name val="Calibri"/>
        <scheme val="minor"/>
      </font>
    </dxf>
  </rfmt>
  <rfmt sheetId="12" sqref="D124" start="0" length="0">
    <dxf>
      <font>
        <b val="0"/>
        <name val="Calibri"/>
        <scheme val="minor"/>
      </font>
      <numFmt numFmtId="0" formatCode="General"/>
      <protection locked="1"/>
    </dxf>
  </rfmt>
  <rfmt sheetId="12" sqref="E124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124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124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124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124" start="0" length="0">
    <dxf>
      <font>
        <b val="0"/>
        <name val="Calibri"/>
        <scheme val="minor"/>
      </font>
    </dxf>
  </rfmt>
  <rfmt sheetId="12" s="1" sqref="J124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124" start="0" length="0">
    <dxf>
      <font>
        <b val="0"/>
        <name val="Calibri"/>
        <scheme val="minor"/>
      </font>
      <border outline="0">
        <left/>
      </border>
    </dxf>
  </rfmt>
  <rfmt sheetId="12" sqref="L1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2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2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24:XFD124" start="0" length="0">
    <dxf>
      <font>
        <b val="0"/>
        <sz val="10"/>
        <color auto="1"/>
        <name val="Arial Cyr"/>
        <scheme val="none"/>
      </font>
    </dxf>
  </rfmt>
  <rfmt sheetId="12" sqref="A398" start="0" length="0">
    <dxf>
      <font>
        <b val="0"/>
        <sz val="10"/>
        <color auto="1"/>
        <name val="Arial Cyr"/>
        <scheme val="none"/>
      </font>
    </dxf>
  </rfmt>
  <rfmt sheetId="12" sqref="B398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98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398" start="0" length="0">
    <dxf>
      <font>
        <b val="0"/>
        <name val="Calibri"/>
        <scheme val="minor"/>
      </font>
      <numFmt numFmtId="0" formatCode="General"/>
      <protection locked="1"/>
    </dxf>
  </rfmt>
  <rfmt sheetId="12" sqref="E398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398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398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398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398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398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398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3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9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3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39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98:XFD398" start="0" length="0">
    <dxf>
      <font>
        <b val="0"/>
        <sz val="10"/>
        <color auto="1"/>
        <name val="Arial Cyr"/>
        <scheme val="none"/>
      </font>
    </dxf>
  </rfmt>
  <rfmt sheetId="12" sqref="A402" start="0" length="0">
    <dxf>
      <font>
        <b val="0"/>
        <sz val="10"/>
        <color auto="1"/>
        <name val="Arial Cyr"/>
        <scheme val="none"/>
      </font>
    </dxf>
  </rfmt>
  <rfmt sheetId="12" sqref="B402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402" start="0" length="0">
    <dxf>
      <font>
        <b val="0"/>
        <name val="Calibri"/>
        <scheme val="minor"/>
      </font>
    </dxf>
  </rfmt>
  <rfmt sheetId="12" sqref="D402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40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40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40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40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402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40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402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4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0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0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02:XFD402" start="0" length="0">
    <dxf>
      <font>
        <b val="0"/>
        <sz val="10"/>
        <color auto="1"/>
        <name val="Arial Cyr"/>
        <scheme val="none"/>
      </font>
    </dxf>
  </rfmt>
  <rfmt sheetId="12" sqref="A405" start="0" length="0">
    <dxf>
      <font>
        <b val="0"/>
        <sz val="10"/>
        <color auto="1"/>
        <name val="Arial Cyr"/>
        <scheme val="none"/>
      </font>
    </dxf>
  </rfmt>
  <rfmt sheetId="12" sqref="B405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405" start="0" length="0">
    <dxf>
      <font>
        <b val="0"/>
        <name val="Calibri"/>
        <scheme val="minor"/>
      </font>
    </dxf>
  </rfmt>
  <rfmt sheetId="12" sqref="D405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40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40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40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40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40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405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405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4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M40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0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05:XFD405" start="0" length="0">
    <dxf>
      <font>
        <b val="0"/>
        <sz val="10"/>
        <color auto="1"/>
        <name val="Arial Cyr"/>
        <scheme val="none"/>
      </font>
    </dxf>
  </rfmt>
  <rfmt sheetId="12" sqref="A421" start="0" length="0">
    <dxf>
      <font>
        <b val="0"/>
        <sz val="10"/>
        <color auto="1"/>
        <name val="Arial Cyr"/>
        <scheme val="none"/>
      </font>
    </dxf>
  </rfmt>
  <rfmt sheetId="12" sqref="B421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421" start="0" length="0">
    <dxf>
      <font>
        <b val="0"/>
        <name val="Calibri"/>
        <scheme val="minor"/>
      </font>
    </dxf>
  </rfmt>
  <rfmt sheetId="12" sqref="D421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42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42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42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42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42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42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421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4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2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2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21:XFD421" start="0" length="0">
    <dxf>
      <font>
        <b val="0"/>
        <sz val="10"/>
        <color auto="1"/>
        <name val="Arial Cyr"/>
        <scheme val="none"/>
      </font>
    </dxf>
  </rfmt>
  <rfmt sheetId="12" sqref="A347" start="0" length="0">
    <dxf>
      <font>
        <b val="0"/>
        <sz val="10"/>
        <color auto="1"/>
        <name val="Arial Cyr"/>
        <scheme val="none"/>
      </font>
    </dxf>
  </rfmt>
  <rfmt sheetId="12" sqref="B347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47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47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347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347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G347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34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347" start="0" length="0">
    <dxf>
      <font>
        <b val="0"/>
        <name val="Calibri"/>
        <scheme val="minor"/>
      </font>
    </dxf>
  </rfmt>
  <rfmt sheetId="12" s="1" sqref="J347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347" start="0" length="0">
    <dxf>
      <font>
        <b val="0"/>
        <name val="Calibri"/>
        <scheme val="minor"/>
      </font>
      <border outline="0">
        <left/>
      </border>
    </dxf>
  </rfmt>
  <rfmt sheetId="12" sqref="L3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4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4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47:XFD347" start="0" length="0">
    <dxf>
      <font>
        <b val="0"/>
        <sz val="10"/>
        <color auto="1"/>
        <name val="Arial Cyr"/>
        <scheme val="none"/>
      </font>
    </dxf>
  </rfmt>
  <rfmt sheetId="12" sqref="A722" start="0" length="0">
    <dxf>
      <font>
        <b val="0"/>
        <sz val="10"/>
        <color auto="1"/>
        <name val="Arial Cyr"/>
        <scheme val="none"/>
      </font>
    </dxf>
  </rfmt>
  <rfmt sheetId="12" sqref="B722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22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722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2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2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2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2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722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72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722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72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2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2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22:XFD722" start="0" length="0">
    <dxf>
      <font>
        <b val="0"/>
        <sz val="10"/>
        <color auto="1"/>
        <name val="Arial Cyr"/>
        <scheme val="none"/>
      </font>
    </dxf>
  </rfmt>
  <rfmt sheetId="12" sqref="A805" start="0" length="0">
    <dxf>
      <font>
        <b val="0"/>
        <sz val="10"/>
        <color auto="1"/>
        <name val="Arial Cyr"/>
        <scheme val="none"/>
      </font>
    </dxf>
  </rfmt>
  <rfmt sheetId="12" sqref="B805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80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805" start="0" length="0">
    <dxf>
      <font>
        <b val="0"/>
        <name val="Calibri"/>
        <scheme val="minor"/>
      </font>
      <numFmt numFmtId="0" formatCode="General"/>
      <protection locked="1"/>
    </dxf>
  </rfmt>
  <rfmt sheetId="12" sqref="E80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80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80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80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80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805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805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80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80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8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80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8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805:XFD805" start="0" length="0">
    <dxf>
      <font>
        <b val="0"/>
        <sz val="10"/>
        <color auto="1"/>
        <name val="Arial Cyr"/>
        <scheme val="none"/>
      </font>
    </dxf>
  </rfmt>
  <rfmt sheetId="12" sqref="A739" start="0" length="0">
    <dxf>
      <font>
        <b val="0"/>
        <sz val="10"/>
        <color auto="1"/>
        <name val="Arial Cyr"/>
        <scheme val="none"/>
      </font>
    </dxf>
  </rfmt>
  <rfmt sheetId="12" sqref="B739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39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739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39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39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39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39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739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739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739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73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3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3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39:XFD739" start="0" length="0">
    <dxf>
      <font>
        <b val="0"/>
        <sz val="10"/>
        <color auto="1"/>
        <name val="Arial Cyr"/>
        <scheme val="none"/>
      </font>
    </dxf>
  </rfmt>
  <rfmt sheetId="12" sqref="A740" start="0" length="0">
    <dxf>
      <font>
        <b val="0"/>
        <sz val="10"/>
        <color auto="1"/>
        <name val="Arial Cyr"/>
        <scheme val="none"/>
      </font>
    </dxf>
  </rfmt>
  <rfmt sheetId="12" sqref="B740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40" start="0" length="0">
    <dxf>
      <font>
        <b val="0"/>
        <name val="Calibri"/>
        <scheme val="minor"/>
      </font>
    </dxf>
  </rfmt>
  <rfmt sheetId="12" sqref="D740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40" start="0" length="0">
    <dxf>
      <font>
        <b val="0"/>
        <name val="Calibri"/>
        <scheme val="minor"/>
      </font>
    </dxf>
  </rfmt>
  <rfmt sheetId="12" sqref="F740" start="0" length="0">
    <dxf>
      <font>
        <b val="0"/>
        <name val="Calibri"/>
        <scheme val="minor"/>
      </font>
    </dxf>
  </rfmt>
  <rfmt sheetId="12" s="1" sqref="G740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740" start="0" length="0">
    <dxf>
      <font>
        <b val="0"/>
        <name val="Calibri"/>
        <scheme val="minor"/>
      </font>
    </dxf>
  </rfmt>
  <rfmt sheetId="12" sqref="I740" start="0" length="0">
    <dxf>
      <font>
        <b val="0"/>
        <name val="Calibri"/>
        <scheme val="minor"/>
      </font>
      <numFmt numFmtId="30" formatCode="@"/>
    </dxf>
  </rfmt>
  <rfmt sheetId="12" s="1" sqref="J740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740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74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4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4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40:XFD740" start="0" length="0">
    <dxf>
      <font>
        <b val="0"/>
        <sz val="10"/>
        <color auto="1"/>
        <name val="Arial Cyr"/>
        <scheme val="none"/>
      </font>
    </dxf>
  </rfmt>
  <rfmt sheetId="12" sqref="A741" start="0" length="0">
    <dxf>
      <font>
        <b val="0"/>
        <sz val="10"/>
        <color auto="1"/>
        <name val="Arial Cyr"/>
        <scheme val="none"/>
      </font>
    </dxf>
  </rfmt>
  <rfmt sheetId="12" sqref="B741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741" start="0" length="0">
    <dxf>
      <font>
        <b val="0"/>
        <name val="Calibri"/>
        <scheme val="minor"/>
      </font>
    </dxf>
  </rfmt>
  <rfmt sheetId="12" sqref="D741" start="0" length="0">
    <dxf>
      <font>
        <b val="0"/>
        <name val="Calibri"/>
        <scheme val="minor"/>
      </font>
      <numFmt numFmtId="0" formatCode="General"/>
      <protection locked="1"/>
    </dxf>
  </rfmt>
  <rfmt sheetId="12" sqref="E74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4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4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4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74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741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741" start="0" length="0">
    <dxf>
      <font>
        <b val="0"/>
        <name val="Calibri"/>
        <scheme val="minor"/>
      </font>
      <border outline="0">
        <left/>
      </border>
    </dxf>
  </rfmt>
  <rfmt sheetId="12" sqref="L74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4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4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4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4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41:XFD741" start="0" length="0">
    <dxf>
      <font>
        <b val="0"/>
        <sz val="10"/>
        <color auto="1"/>
        <name val="Arial Cyr"/>
        <scheme val="none"/>
      </font>
    </dxf>
  </rfmt>
  <rfmt sheetId="12" sqref="A39" start="0" length="0">
    <dxf>
      <font>
        <b val="0"/>
        <sz val="10"/>
        <color auto="1"/>
        <name val="Arial Cyr"/>
        <scheme val="none"/>
      </font>
    </dxf>
  </rfmt>
  <rfmt sheetId="12" sqref="B39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39" start="0" length="0">
    <dxf>
      <font>
        <b val="0"/>
        <name val="Calibri"/>
        <scheme val="minor"/>
      </font>
    </dxf>
  </rfmt>
  <rfmt sheetId="12" sqref="D39" start="0" length="0">
    <dxf>
      <font>
        <b val="0"/>
        <name val="Calibri"/>
        <scheme val="minor"/>
      </font>
      <numFmt numFmtId="0" formatCode="General"/>
      <protection locked="1"/>
    </dxf>
  </rfmt>
  <rfmt sheetId="12" sqref="E39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39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39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39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39" start="0" length="0">
    <dxf>
      <font>
        <b val="0"/>
        <name val="Calibri"/>
        <scheme val="minor"/>
      </font>
      <protection locked="0"/>
    </dxf>
  </rfmt>
  <rfmt sheetId="12" s="1" sqref="J39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39" start="0" length="0">
    <dxf>
      <font>
        <b val="0"/>
        <name val="Calibri"/>
        <scheme val="minor"/>
      </font>
      <border outline="0">
        <left/>
      </border>
    </dxf>
  </rfmt>
  <rfmt sheetId="12" sqref="L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9:XFD39" start="0" length="0">
    <dxf>
      <font>
        <b val="0"/>
        <sz val="10"/>
        <color auto="1"/>
        <name val="Arial Cyr"/>
        <scheme val="none"/>
      </font>
    </dxf>
  </rfmt>
  <rfmt sheetId="12" sqref="A761" start="0" length="0">
    <dxf>
      <font>
        <b val="0"/>
        <sz val="10"/>
        <color auto="1"/>
        <name val="Arial Cyr"/>
        <scheme val="none"/>
      </font>
    </dxf>
  </rfmt>
  <rfmt sheetId="12" sqref="B761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61" start="0" length="0">
    <dxf>
      <font>
        <b val="0"/>
        <name val="Calibri"/>
        <scheme val="minor"/>
      </font>
    </dxf>
  </rfmt>
  <rfmt sheetId="12" sqref="D761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6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6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6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6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76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76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76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76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6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6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6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6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61:XFD761" start="0" length="0">
    <dxf>
      <font>
        <b val="0"/>
        <sz val="10"/>
        <color auto="1"/>
        <name val="Arial Cyr"/>
        <scheme val="none"/>
      </font>
    </dxf>
  </rfmt>
  <rfmt sheetId="12" sqref="A764" start="0" length="0">
    <dxf>
      <font>
        <b val="0"/>
        <sz val="10"/>
        <color auto="1"/>
        <name val="Arial Cyr"/>
        <scheme val="none"/>
      </font>
    </dxf>
  </rfmt>
  <rfmt sheetId="12" sqref="B764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64" start="0" length="0">
    <dxf>
      <font>
        <b val="0"/>
        <name val="Calibri"/>
        <scheme val="minor"/>
      </font>
    </dxf>
  </rfmt>
  <rfmt sheetId="12" sqref="D764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6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6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6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6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76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764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76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76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6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6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6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64:XFD764" start="0" length="0">
    <dxf>
      <font>
        <b val="0"/>
        <sz val="10"/>
        <color auto="1"/>
        <name val="Arial Cyr"/>
        <scheme val="none"/>
      </font>
    </dxf>
  </rfmt>
  <rfmt sheetId="12" sqref="A775" start="0" length="0">
    <dxf>
      <font>
        <b val="0"/>
        <sz val="10"/>
        <color auto="1"/>
        <name val="Arial Cyr"/>
        <scheme val="none"/>
      </font>
    </dxf>
  </rfmt>
  <rfmt sheetId="12" sqref="B775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75" start="0" length="0">
    <dxf>
      <font>
        <b val="0"/>
        <name val="Calibri"/>
        <scheme val="minor"/>
      </font>
    </dxf>
  </rfmt>
  <rfmt sheetId="12" sqref="D775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7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7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7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7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77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775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77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77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7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7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75:XFD775" start="0" length="0">
    <dxf>
      <font>
        <b val="0"/>
        <sz val="10"/>
        <color auto="1"/>
        <name val="Arial Cyr"/>
        <scheme val="none"/>
      </font>
    </dxf>
  </rfmt>
  <rfmt sheetId="12" sqref="A779" start="0" length="0">
    <dxf>
      <font>
        <b val="0"/>
        <sz val="10"/>
        <color auto="1"/>
        <name val="Arial Cyr"/>
        <scheme val="none"/>
      </font>
    </dxf>
  </rfmt>
  <rfmt sheetId="12" sqref="B779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79" start="0" length="0">
    <dxf>
      <font>
        <b val="0"/>
        <name val="Calibri"/>
        <scheme val="minor"/>
      </font>
    </dxf>
  </rfmt>
  <rfmt sheetId="12" sqref="D779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779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F779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G779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qref="H779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I779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779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779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77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7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7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79:XFD779" start="0" length="0">
    <dxf>
      <font>
        <b val="0"/>
        <sz val="10"/>
        <color auto="1"/>
        <name val="Arial Cyr"/>
        <scheme val="none"/>
      </font>
    </dxf>
  </rfmt>
  <rfmt sheetId="12" sqref="A803" start="0" length="0">
    <dxf>
      <font>
        <b val="0"/>
        <sz val="10"/>
        <color auto="1"/>
        <name val="Arial Cyr"/>
        <scheme val="none"/>
      </font>
    </dxf>
  </rfmt>
  <rfmt sheetId="12" sqref="B803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803" start="0" length="0">
    <dxf>
      <font>
        <b val="0"/>
        <name val="Calibri"/>
        <scheme val="minor"/>
      </font>
    </dxf>
  </rfmt>
  <rfmt sheetId="12" sqref="D803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80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F80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G803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qref="H80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I803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803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80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80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80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8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80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8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803:XFD803" start="0" length="0">
    <dxf>
      <font>
        <b val="0"/>
        <sz val="10"/>
        <color auto="1"/>
        <name val="Arial Cyr"/>
        <scheme val="none"/>
      </font>
    </dxf>
  </rfmt>
  <rfmt sheetId="12" sqref="A804" start="0" length="0">
    <dxf>
      <font>
        <b val="0"/>
        <sz val="10"/>
        <color auto="1"/>
        <name val="Arial Cyr"/>
        <scheme val="none"/>
      </font>
    </dxf>
  </rfmt>
  <rfmt sheetId="12" sqref="B804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804" start="0" length="0">
    <dxf>
      <font>
        <b val="0"/>
        <name val="Calibri"/>
        <scheme val="minor"/>
      </font>
    </dxf>
  </rfmt>
  <rfmt sheetId="12" sqref="D804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80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F80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G804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qref="H80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I804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804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80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80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80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8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80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8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804:XFD804" start="0" length="0">
    <dxf>
      <font>
        <b val="0"/>
        <sz val="10"/>
        <color auto="1"/>
        <name val="Arial Cyr"/>
        <scheme val="none"/>
      </font>
    </dxf>
  </rfmt>
  <rfmt sheetId="12" sqref="A72" start="0" length="0">
    <dxf>
      <font>
        <b val="0"/>
        <sz val="10"/>
        <color auto="1"/>
        <name val="Arial Cyr"/>
        <scheme val="none"/>
      </font>
    </dxf>
  </rfmt>
  <rfmt sheetId="12" sqref="B72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7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72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72" start="0" length="0">
    <dxf>
      <font>
        <b val="0"/>
        <name val="Calibri"/>
        <scheme val="minor"/>
      </font>
      <protection locked="0"/>
    </dxf>
  </rfmt>
  <rfmt sheetId="12" sqref="F72" start="0" length="0">
    <dxf>
      <font>
        <b val="0"/>
        <name val="Calibri"/>
        <scheme val="minor"/>
      </font>
      <protection locked="0"/>
    </dxf>
  </rfmt>
  <rfmt sheetId="12" s="1" sqref="G72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72" start="0" length="0">
    <dxf>
      <font>
        <b val="0"/>
        <name val="Calibri"/>
        <scheme val="minor"/>
      </font>
      <protection locked="0"/>
    </dxf>
  </rfmt>
  <rfmt sheetId="12" sqref="I72" start="0" length="0">
    <dxf>
      <font>
        <b val="0"/>
        <name val="Calibri"/>
        <scheme val="minor"/>
      </font>
      <numFmt numFmtId="22" formatCode="mmm/yy"/>
      <protection locked="0"/>
    </dxf>
  </rfmt>
  <rfmt sheetId="12" s="1" sqref="J72" start="0" length="0">
    <dxf>
      <font>
        <b val="0"/>
        <sz val="10"/>
        <color auto="1"/>
        <name val="Times New Roman"/>
        <scheme val="none"/>
      </font>
    </dxf>
  </rfmt>
  <rfmt sheetId="12" sqref="K72" start="0" length="0">
    <dxf>
      <font>
        <b val="0"/>
        <name val="Calibri"/>
        <scheme val="minor"/>
      </font>
    </dxf>
  </rfmt>
  <rfmt sheetId="12" sqref="L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7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2:XFD72" start="0" length="0">
    <dxf>
      <font>
        <b val="0"/>
        <sz val="10"/>
        <color auto="1"/>
        <name val="Arial Cyr"/>
        <scheme val="none"/>
      </font>
    </dxf>
  </rfmt>
  <rfmt sheetId="12" sqref="A760" start="0" length="0">
    <dxf>
      <font>
        <b val="0"/>
        <sz val="10"/>
        <color auto="1"/>
        <name val="Arial Cyr"/>
        <scheme val="none"/>
      </font>
    </dxf>
  </rfmt>
  <rfmt sheetId="12" sqref="B760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60" start="0" length="0">
    <dxf>
      <font>
        <b val="0"/>
        <name val="Calibri"/>
        <scheme val="minor"/>
      </font>
    </dxf>
  </rfmt>
  <rfmt sheetId="12" sqref="D760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60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F760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G760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qref="H760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I760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760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760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76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6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6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6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6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60:XFD760" start="0" length="0">
    <dxf>
      <font>
        <b val="0"/>
        <sz val="10"/>
        <color auto="1"/>
        <name val="Arial Cyr"/>
        <scheme val="none"/>
      </font>
    </dxf>
  </rfmt>
  <rfmt sheetId="12" sqref="A763" start="0" length="0">
    <dxf>
      <font>
        <b val="0"/>
        <sz val="10"/>
        <color auto="1"/>
        <name val="Arial Cyr"/>
        <scheme val="none"/>
      </font>
    </dxf>
  </rfmt>
  <rfmt sheetId="12" sqref="B763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63" start="0" length="0">
    <dxf>
      <font>
        <b val="0"/>
        <name val="Calibri"/>
        <scheme val="minor"/>
      </font>
    </dxf>
  </rfmt>
  <rfmt sheetId="12" sqref="D763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6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F76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G763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qref="H76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I763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763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76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76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6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6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6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63:XFD763" start="0" length="0">
    <dxf>
      <font>
        <b val="0"/>
        <sz val="10"/>
        <color auto="1"/>
        <name val="Arial Cyr"/>
        <scheme val="none"/>
      </font>
    </dxf>
  </rfmt>
  <rfmt sheetId="12" sqref="A765" start="0" length="0">
    <dxf>
      <font>
        <b val="0"/>
        <sz val="10"/>
        <color auto="1"/>
        <name val="Arial Cyr"/>
        <scheme val="none"/>
      </font>
    </dxf>
  </rfmt>
  <rfmt sheetId="12" sqref="B765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65" start="0" length="0">
    <dxf>
      <font>
        <b val="0"/>
        <name val="Calibri"/>
        <scheme val="minor"/>
      </font>
    </dxf>
  </rfmt>
  <rfmt sheetId="12" sqref="D765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6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F76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G765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qref="H76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I765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765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76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76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6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6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65:XFD765" start="0" length="0">
    <dxf>
      <font>
        <b val="0"/>
        <sz val="10"/>
        <color auto="1"/>
        <name val="Arial Cyr"/>
        <scheme val="none"/>
      </font>
    </dxf>
  </rfmt>
  <rfmt sheetId="12" sqref="A766" start="0" length="0">
    <dxf>
      <font>
        <b val="0"/>
        <sz val="10"/>
        <color auto="1"/>
        <name val="Arial Cyr"/>
        <scheme val="none"/>
      </font>
    </dxf>
  </rfmt>
  <rfmt sheetId="12" sqref="B766" start="0" length="0">
    <dxf>
      <font>
        <b val="0"/>
        <color rgb="FF000000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766" start="0" length="0">
    <dxf>
      <font>
        <b val="0"/>
        <name val="Calibri"/>
        <scheme val="minor"/>
      </font>
    </dxf>
  </rfmt>
  <rfmt sheetId="12" sqref="D766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6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F76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G766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qref="H76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I766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766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76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76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6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6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66:XFD766" start="0" length="0">
    <dxf>
      <font>
        <b val="0"/>
        <sz val="10"/>
        <color auto="1"/>
        <name val="Arial Cyr"/>
        <scheme val="none"/>
      </font>
    </dxf>
  </rfmt>
  <rfmt sheetId="12" sqref="A392" start="0" length="0">
    <dxf>
      <font>
        <b val="0"/>
        <sz val="10"/>
        <color auto="1"/>
        <name val="Arial Cyr"/>
        <scheme val="none"/>
      </font>
    </dxf>
  </rfmt>
  <rfmt sheetId="12" sqref="B392" start="0" length="0">
    <dxf>
      <font>
        <b val="0"/>
        <color indexed="8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  <protection locked="0"/>
    </dxf>
  </rfmt>
  <rfmt sheetId="12" sqref="C392" start="0" length="0">
    <dxf>
      <font>
        <b val="0"/>
        <name val="Calibri"/>
        <scheme val="minor"/>
      </font>
    </dxf>
  </rfmt>
  <rfmt sheetId="12" sqref="D392" start="0" length="0">
    <dxf>
      <font>
        <b val="0"/>
        <sz val="9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392" start="0" length="0">
    <dxf>
      <font>
        <b val="0"/>
        <name val="Calibri"/>
        <scheme val="minor"/>
      </font>
    </dxf>
  </rfmt>
  <rfmt sheetId="12" sqref="F392" start="0" length="0">
    <dxf>
      <font>
        <b val="0"/>
        <name val="Calibri"/>
        <scheme val="minor"/>
      </font>
    </dxf>
  </rfmt>
  <rfmt sheetId="12" s="1" sqref="G392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392" start="0" length="0">
    <dxf>
      <font>
        <b val="0"/>
        <name val="Calibri"/>
        <scheme val="minor"/>
      </font>
    </dxf>
  </rfmt>
  <rfmt sheetId="12" sqref="I392" start="0" length="0">
    <dxf>
      <font>
        <b val="0"/>
        <name val="Calibri"/>
        <scheme val="minor"/>
      </font>
      <border outline="0">
        <left/>
        <right/>
        <top/>
        <bottom/>
      </border>
    </dxf>
  </rfmt>
  <rfmt sheetId="12" s="1" sqref="J392" start="0" length="0">
    <dxf>
      <font>
        <b val="0"/>
        <sz val="10"/>
        <color auto="1"/>
        <name val="Times New Roman"/>
        <scheme val="none"/>
      </font>
    </dxf>
  </rfmt>
  <rfmt sheetId="12" sqref="K392" start="0" length="0">
    <dxf>
      <font>
        <b val="0"/>
        <name val="Calibri"/>
        <scheme val="minor"/>
      </font>
    </dxf>
  </rfmt>
  <rfmt sheetId="12" sqref="L3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9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3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39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92:XFD392" start="0" length="0">
    <dxf>
      <font>
        <b val="0"/>
        <sz val="10"/>
        <color auto="1"/>
        <name val="Arial Cyr"/>
        <scheme val="none"/>
      </font>
    </dxf>
  </rfmt>
  <rfmt sheetId="12" sqref="A4" start="0" length="0">
    <dxf>
      <font>
        <b val="0"/>
        <sz val="10"/>
        <color auto="1"/>
        <name val="Arial Cyr"/>
        <scheme val="none"/>
      </font>
    </dxf>
  </rfmt>
  <rfmt sheetId="12" sqref="B4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</dxf>
  </rfmt>
  <rfmt sheetId="12" sqref="C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4" start="0" length="0">
    <dxf>
      <font>
        <b val="0"/>
        <sz val="9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4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4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4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4" start="0" length="0">
    <dxf>
      <font>
        <b val="0"/>
        <name val="Calibri"/>
        <scheme val="minor"/>
      </font>
      <fill>
        <patternFill>
          <bgColor theme="0"/>
        </patternFill>
      </fill>
      <protection locked="0"/>
    </dxf>
  </rfmt>
  <rfmt sheetId="12" sqref="I4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J4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L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:XFD4" start="0" length="0">
    <dxf>
      <font>
        <b val="0"/>
        <sz val="10"/>
        <color auto="1"/>
        <name val="Arial Cyr"/>
        <scheme val="none"/>
      </font>
    </dxf>
  </rfmt>
  <rfmt sheetId="12" sqref="A19" start="0" length="0">
    <dxf>
      <font>
        <b val="0"/>
        <sz val="10"/>
        <color auto="1"/>
        <name val="Arial Cyr"/>
        <scheme val="none"/>
      </font>
    </dxf>
  </rfmt>
  <rfmt sheetId="12" sqref="B19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19" start="0" length="0">
    <dxf>
      <font>
        <b val="0"/>
        <name val="Calibri"/>
        <scheme val="minor"/>
      </font>
    </dxf>
  </rfmt>
  <rfmt sheetId="12" sqref="D19" start="0" length="0">
    <dxf>
      <font>
        <b val="0"/>
        <name val="Calibri"/>
        <scheme val="minor"/>
      </font>
      <numFmt numFmtId="0" formatCode="General"/>
      <protection locked="1"/>
    </dxf>
  </rfmt>
  <rfmt sheetId="12" sqref="E19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19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19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19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19" start="0" length="0">
    <dxf>
      <font>
        <b val="0"/>
        <name val="Calibri"/>
        <scheme val="minor"/>
      </font>
      <border outline="0">
        <left/>
        <right/>
        <top/>
        <bottom/>
      </border>
      <protection locked="0"/>
    </dxf>
  </rfmt>
  <rfmt sheetId="12" s="1" sqref="J19" start="0" length="0">
    <dxf>
      <font>
        <b val="0"/>
        <sz val="10"/>
        <color auto="1"/>
        <name val="Times New Roman"/>
        <scheme val="none"/>
      </font>
    </dxf>
  </rfmt>
  <rfmt sheetId="12" sqref="K19" start="0" length="0">
    <dxf>
      <font>
        <b val="0"/>
        <name val="Calibri"/>
        <scheme val="minor"/>
      </font>
    </dxf>
  </rfmt>
  <rfmt sheetId="12" sqref="L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9:XFD19" start="0" length="0">
    <dxf>
      <font>
        <b val="0"/>
        <sz val="10"/>
        <color auto="1"/>
        <name val="Arial Cyr"/>
        <scheme val="none"/>
      </font>
    </dxf>
  </rfmt>
  <rfmt sheetId="12" sqref="A24" start="0" length="0">
    <dxf>
      <font>
        <b val="0"/>
        <sz val="10"/>
        <color auto="1"/>
        <name val="Arial Cyr"/>
        <scheme val="none"/>
      </font>
    </dxf>
  </rfmt>
  <rfmt sheetId="12" sqref="B24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24" start="0" length="0">
    <dxf>
      <font>
        <b val="0"/>
        <name val="Calibri"/>
        <scheme val="minor"/>
      </font>
    </dxf>
  </rfmt>
  <rfmt sheetId="12" sqref="D24" start="0" length="0">
    <dxf>
      <font>
        <b val="0"/>
        <name val="Calibri"/>
        <scheme val="minor"/>
      </font>
      <numFmt numFmtId="0" formatCode="General"/>
      <protection locked="1"/>
    </dxf>
  </rfmt>
  <rfmt sheetId="12" sqref="E24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24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24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24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="1" sqref="I24" start="0" length="0">
    <dxf>
      <font>
        <b val="0"/>
        <u/>
        <sz val="10"/>
        <color auto="1"/>
        <name val="Calibri"/>
        <scheme val="minor"/>
      </font>
      <protection locked="0"/>
    </dxf>
  </rfmt>
  <rfmt sheetId="12" s="1" sqref="J24" start="0" length="0">
    <dxf>
      <font>
        <b val="0"/>
        <sz val="10"/>
        <color auto="1"/>
        <name val="Times New Roman"/>
        <scheme val="none"/>
      </font>
    </dxf>
  </rfmt>
  <rfmt sheetId="12" sqref="K24" start="0" length="0">
    <dxf>
      <font>
        <b val="0"/>
        <name val="Calibri"/>
        <scheme val="minor"/>
      </font>
    </dxf>
  </rfmt>
  <rfmt sheetId="12" sqref="L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4:XFD24" start="0" length="0">
    <dxf>
      <font>
        <b val="0"/>
        <sz val="10"/>
        <color auto="1"/>
        <name val="Arial Cyr"/>
        <scheme val="none"/>
      </font>
    </dxf>
  </rfmt>
  <rfmt sheetId="12" sqref="A27" start="0" length="0">
    <dxf>
      <font>
        <b val="0"/>
        <sz val="10"/>
        <color auto="1"/>
        <name val="Arial Cyr"/>
        <scheme val="none"/>
      </font>
    </dxf>
  </rfmt>
  <rfmt sheetId="12" sqref="B27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27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7" start="0" length="0">
    <dxf>
      <font>
        <b val="0"/>
        <name val="Calibri"/>
        <scheme val="minor"/>
      </font>
      <numFmt numFmtId="0" formatCode="General"/>
      <protection locked="1"/>
    </dxf>
  </rfmt>
  <rfmt sheetId="12" sqref="E27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27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27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7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I27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  <border outline="0">
        <left/>
        <right/>
        <top/>
        <bottom/>
      </border>
      <protection locked="0"/>
    </dxf>
  </rfmt>
  <rfmt sheetId="12" s="1" sqref="J27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27" start="0" length="0">
    <dxf>
      <font>
        <b val="0"/>
        <name val="Calibri"/>
        <scheme val="minor"/>
      </font>
    </dxf>
  </rfmt>
  <rfmt sheetId="12" sqref="L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7:XFD27" start="0" length="0">
    <dxf>
      <font>
        <b val="0"/>
        <sz val="10"/>
        <color auto="1"/>
        <name val="Arial Cyr"/>
        <scheme val="none"/>
      </font>
    </dxf>
  </rfmt>
  <rfmt sheetId="12" sqref="A159" start="0" length="0">
    <dxf>
      <font>
        <b val="0"/>
        <sz val="10"/>
        <color auto="1"/>
        <name val="Arial Cyr"/>
        <scheme val="none"/>
      </font>
    </dxf>
  </rfmt>
  <rfmt sheetId="12" sqref="B159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159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59" start="0" length="0">
    <dxf>
      <font>
        <b val="0"/>
        <name val="Calibri"/>
        <scheme val="minor"/>
      </font>
      <numFmt numFmtId="0" formatCode="General"/>
      <protection locked="1"/>
    </dxf>
  </rfmt>
  <rfmt sheetId="12" sqref="E159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159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59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59" start="0" length="0">
    <dxf>
      <font>
        <b val="0"/>
        <name val="Calibri"/>
        <scheme val="minor"/>
      </font>
      <fill>
        <patternFill>
          <bgColor theme="0"/>
        </patternFill>
      </fill>
    </dxf>
  </rfmt>
  <rfmt sheetId="12" sqref="I159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159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159" start="0" length="0">
    <dxf>
      <font>
        <b val="0"/>
        <name val="Calibri"/>
        <scheme val="minor"/>
      </font>
    </dxf>
  </rfmt>
  <rfmt sheetId="12" sqref="L1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5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5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59:XFD159" start="0" length="0">
    <dxf>
      <font>
        <b val="0"/>
        <sz val="10"/>
        <color auto="1"/>
        <name val="Arial Cyr"/>
        <scheme val="none"/>
      </font>
    </dxf>
  </rfmt>
  <rfmt sheetId="12" sqref="A322" start="0" length="0">
    <dxf>
      <font>
        <b val="0"/>
        <sz val="10"/>
        <color auto="1"/>
        <name val="Arial Cyr"/>
        <scheme val="none"/>
      </font>
    </dxf>
  </rfmt>
  <rfmt sheetId="12" sqref="B322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  <bottom/>
      </border>
      <protection locked="0"/>
    </dxf>
  </rfmt>
  <rfmt sheetId="12" sqref="C32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22" start="0" length="0">
    <dxf>
      <font>
        <b val="0"/>
        <name val="Calibri"/>
        <scheme val="minor"/>
      </font>
      <numFmt numFmtId="0" formatCode="General"/>
      <protection locked="1"/>
    </dxf>
  </rfmt>
  <rfmt sheetId="12" sqref="E32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22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322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2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322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322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322" start="0" length="0">
    <dxf>
      <font>
        <b val="0"/>
        <name val="Calibri"/>
        <scheme val="minor"/>
      </font>
    </dxf>
  </rfmt>
  <rfmt sheetId="12" sqref="L3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2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2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22:XFD322" start="0" length="0">
    <dxf>
      <font>
        <b val="0"/>
        <sz val="10"/>
        <color auto="1"/>
        <name val="Arial Cyr"/>
        <scheme val="none"/>
      </font>
    </dxf>
  </rfmt>
  <rfmt sheetId="12" sqref="A323" start="0" length="0">
    <dxf>
      <font>
        <b val="0"/>
        <sz val="10"/>
        <color auto="1"/>
        <name val="Arial Cyr"/>
        <scheme val="none"/>
      </font>
    </dxf>
  </rfmt>
  <rfmt sheetId="12" sqref="B323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2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23" start="0" length="0">
    <dxf>
      <font>
        <b val="0"/>
        <name val="Calibri"/>
        <scheme val="minor"/>
      </font>
      <numFmt numFmtId="0" formatCode="General"/>
      <border outline="0">
        <left/>
        <right/>
        <top/>
        <bottom/>
      </border>
      <protection locked="1"/>
    </dxf>
  </rfmt>
  <rfmt sheetId="12" sqref="E32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23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323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2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323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323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323" start="0" length="0">
    <dxf>
      <font>
        <b val="0"/>
        <name val="Calibri"/>
        <scheme val="minor"/>
      </font>
    </dxf>
  </rfmt>
  <rfmt sheetId="12" sqref="L3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2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2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23:XFD323" start="0" length="0">
    <dxf>
      <font>
        <b val="0"/>
        <sz val="10"/>
        <color auto="1"/>
        <name val="Arial Cyr"/>
        <scheme val="none"/>
      </font>
    </dxf>
  </rfmt>
  <rfmt sheetId="12" sqref="A342" start="0" length="0">
    <dxf>
      <font>
        <b val="0"/>
        <sz val="10"/>
        <color auto="1"/>
        <name val="Arial Cyr"/>
        <scheme val="none"/>
      </font>
    </dxf>
  </rfmt>
  <rfmt sheetId="12" sqref="B342" start="0" length="0">
    <dxf>
      <font>
        <b val="0"/>
        <color indexed="8"/>
        <name val="Calibri"/>
        <scheme val="minor"/>
      </font>
      <border outline="0">
        <left/>
        <top/>
        <bottom/>
      </border>
      <protection locked="0"/>
    </dxf>
  </rfmt>
  <rfmt sheetId="12" sqref="C34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42" start="0" length="0">
    <dxf>
      <font>
        <b val="0"/>
        <name val="Calibri"/>
        <scheme val="minor"/>
      </font>
      <numFmt numFmtId="0" formatCode="General"/>
      <protection locked="1"/>
    </dxf>
  </rfmt>
  <rfmt sheetId="12" sqref="E34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42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342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4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342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  <border outline="0">
        <left/>
        <right/>
        <top/>
        <bottom/>
      </border>
    </dxf>
  </rfmt>
  <rfmt sheetId="12" s="1" sqref="J342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342" start="0" length="0">
    <dxf>
      <font>
        <b val="0"/>
        <name val="Calibri"/>
        <scheme val="minor"/>
      </font>
    </dxf>
  </rfmt>
  <rfmt sheetId="12" sqref="L3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4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4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42:XFD342" start="0" length="0">
    <dxf>
      <font>
        <b val="0"/>
        <sz val="10"/>
        <color auto="1"/>
        <name val="Arial Cyr"/>
        <scheme val="none"/>
      </font>
    </dxf>
  </rfmt>
  <rfmt sheetId="12" sqref="A362" start="0" length="0">
    <dxf>
      <font>
        <b val="0"/>
        <sz val="10"/>
        <color auto="1"/>
        <name val="Arial Cyr"/>
        <scheme val="none"/>
      </font>
    </dxf>
  </rfmt>
  <rfmt sheetId="12" sqref="B362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6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62" start="0" length="0">
    <dxf>
      <font>
        <b val="0"/>
        <name val="Calibri"/>
        <scheme val="minor"/>
      </font>
      <numFmt numFmtId="0" formatCode="General"/>
      <protection locked="1"/>
    </dxf>
  </rfmt>
  <rfmt sheetId="12" sqref="E36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6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362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6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362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362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362" start="0" length="0">
    <dxf>
      <font>
        <b val="0"/>
        <name val="Calibri"/>
        <scheme val="minor"/>
      </font>
    </dxf>
  </rfmt>
  <rfmt sheetId="12" sqref="L3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6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6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62:XFD362" start="0" length="0">
    <dxf>
      <font>
        <b val="0"/>
        <sz val="10"/>
        <color auto="1"/>
        <name val="Arial Cyr"/>
        <scheme val="none"/>
      </font>
    </dxf>
  </rfmt>
  <rfmt sheetId="12" sqref="A365" start="0" length="0">
    <dxf>
      <font>
        <b val="0"/>
        <sz val="10"/>
        <color auto="1"/>
        <name val="Arial Cyr"/>
        <scheme val="none"/>
      </font>
    </dxf>
  </rfmt>
  <rfmt sheetId="12" sqref="B365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6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65" start="0" length="0">
    <dxf>
      <font>
        <b val="0"/>
        <name val="Calibri"/>
        <scheme val="minor"/>
      </font>
      <numFmt numFmtId="0" formatCode="General"/>
      <protection locked="1"/>
    </dxf>
  </rfmt>
  <rfmt sheetId="12" sqref="E36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6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365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65" start="0" length="0">
    <dxf>
      <font>
        <b val="0"/>
        <name val="Calibri"/>
        <scheme val="minor"/>
      </font>
      <fill>
        <patternFill>
          <bgColor theme="0"/>
        </patternFill>
      </fill>
    </dxf>
  </rfmt>
  <rfmt sheetId="12" sqref="I365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365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365" start="0" length="0">
    <dxf>
      <font>
        <b val="0"/>
        <name val="Calibri"/>
        <scheme val="minor"/>
      </font>
    </dxf>
  </rfmt>
  <rfmt sheetId="12" sqref="L3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6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6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65:XFD365" start="0" length="0">
    <dxf>
      <font>
        <b val="0"/>
        <sz val="10"/>
        <color auto="1"/>
        <name val="Arial Cyr"/>
        <scheme val="none"/>
      </font>
    </dxf>
  </rfmt>
  <rfmt sheetId="12" sqref="A366" start="0" length="0">
    <dxf>
      <font>
        <b val="0"/>
        <sz val="10"/>
        <color auto="1"/>
        <name val="Arial Cyr"/>
        <scheme val="none"/>
      </font>
    </dxf>
  </rfmt>
  <rfmt sheetId="12" sqref="B366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6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66" start="0" length="0">
    <dxf>
      <font>
        <b val="0"/>
        <name val="Calibri"/>
        <scheme val="minor"/>
      </font>
      <numFmt numFmtId="0" formatCode="General"/>
      <protection locked="1"/>
    </dxf>
  </rfmt>
  <rfmt sheetId="12" sqref="E36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6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366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6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366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366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366" start="0" length="0">
    <dxf>
      <font>
        <b val="0"/>
        <name val="Calibri"/>
        <scheme val="minor"/>
      </font>
    </dxf>
  </rfmt>
  <rfmt sheetId="12" sqref="L3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6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6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66:XFD366" start="0" length="0">
    <dxf>
      <font>
        <b val="0"/>
        <sz val="10"/>
        <color auto="1"/>
        <name val="Arial Cyr"/>
        <scheme val="none"/>
      </font>
    </dxf>
  </rfmt>
  <rfmt sheetId="12" sqref="A370" start="0" length="0">
    <dxf>
      <font>
        <b val="0"/>
        <sz val="10"/>
        <color auto="1"/>
        <name val="Arial Cyr"/>
        <scheme val="none"/>
      </font>
    </dxf>
  </rfmt>
  <rfmt sheetId="12" sqref="B370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7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70" start="0" length="0">
    <dxf>
      <font>
        <b val="0"/>
        <name val="Calibri"/>
        <scheme val="minor"/>
      </font>
      <numFmt numFmtId="0" formatCode="General"/>
      <protection locked="1"/>
    </dxf>
  </rfmt>
  <rfmt sheetId="12" sqref="E37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7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370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7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370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370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370" start="0" length="0">
    <dxf>
      <font>
        <b val="0"/>
        <name val="Calibri"/>
        <scheme val="minor"/>
      </font>
    </dxf>
  </rfmt>
  <rfmt sheetId="12" sqref="L3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7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7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70:XFD370" start="0" length="0">
    <dxf>
      <font>
        <b val="0"/>
        <sz val="10"/>
        <color auto="1"/>
        <name val="Arial Cyr"/>
        <scheme val="none"/>
      </font>
    </dxf>
  </rfmt>
  <rfmt sheetId="12" sqref="A318" start="0" length="0">
    <dxf>
      <font>
        <b val="0"/>
        <sz val="10"/>
        <color auto="1"/>
        <name val="Arial Cyr"/>
        <scheme val="none"/>
      </font>
    </dxf>
  </rfmt>
  <rfmt sheetId="12" sqref="B318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1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18" start="0" length="0">
    <dxf>
      <font>
        <b val="0"/>
        <name val="Calibri"/>
        <scheme val="minor"/>
      </font>
      <numFmt numFmtId="0" formatCode="General"/>
      <protection locked="1"/>
    </dxf>
  </rfmt>
  <rfmt sheetId="12" sqref="E31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18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318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1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318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318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318" start="0" length="0">
    <dxf>
      <font>
        <b val="0"/>
        <name val="Calibri"/>
        <scheme val="minor"/>
      </font>
    </dxf>
  </rfmt>
  <rfmt sheetId="12" sqref="L3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1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1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18:XFD318" start="0" length="0">
    <dxf>
      <font>
        <b val="0"/>
        <sz val="10"/>
        <color auto="1"/>
        <name val="Arial Cyr"/>
        <scheme val="none"/>
      </font>
    </dxf>
  </rfmt>
  <rfmt sheetId="12" sqref="A50" start="0" length="0">
    <dxf>
      <font>
        <b val="0"/>
        <sz val="10"/>
        <color auto="1"/>
        <name val="Arial Cyr"/>
        <scheme val="none"/>
      </font>
    </dxf>
  </rfmt>
  <rfmt sheetId="12" sqref="B50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5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50" start="0" length="0">
    <dxf>
      <font>
        <b val="0"/>
        <name val="Calibri"/>
        <scheme val="minor"/>
      </font>
      <numFmt numFmtId="0" formatCode="General"/>
      <protection locked="1"/>
    </dxf>
  </rfmt>
  <rfmt sheetId="12" sqref="E50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5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50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50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I50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  <protection locked="0"/>
    </dxf>
  </rfmt>
  <rfmt sheetId="12" s="1" sqref="J50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50" start="0" length="0">
    <dxf>
      <font>
        <b val="0"/>
        <name val="Calibri"/>
        <scheme val="minor"/>
      </font>
    </dxf>
  </rfmt>
  <rfmt sheetId="12" sqref="L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5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0:XFD50" start="0" length="0">
    <dxf>
      <font>
        <b val="0"/>
        <sz val="10"/>
        <color auto="1"/>
        <name val="Arial Cyr"/>
        <scheme val="none"/>
      </font>
    </dxf>
  </rfmt>
  <rfmt sheetId="12" sqref="A80" start="0" length="0">
    <dxf>
      <font>
        <b val="0"/>
        <sz val="10"/>
        <color auto="1"/>
        <name val="Arial Cyr"/>
        <scheme val="none"/>
      </font>
    </dxf>
  </rfmt>
  <rfmt sheetId="12" sqref="B80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8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80" start="0" length="0">
    <dxf>
      <font>
        <b val="0"/>
        <name val="Calibri"/>
        <scheme val="minor"/>
      </font>
      <numFmt numFmtId="0" formatCode="General"/>
      <protection locked="1"/>
    </dxf>
  </rfmt>
  <rfmt sheetId="12" sqref="E80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8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80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8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80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80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80" start="0" length="0">
    <dxf>
      <font>
        <b val="0"/>
        <name val="Calibri"/>
        <scheme val="minor"/>
      </font>
    </dxf>
  </rfmt>
  <rfmt sheetId="12" sqref="L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8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8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80:XFD80" start="0" length="0">
    <dxf>
      <font>
        <b val="0"/>
        <sz val="10"/>
        <color auto="1"/>
        <name val="Arial Cyr"/>
        <scheme val="none"/>
      </font>
    </dxf>
  </rfmt>
  <rfmt sheetId="12" sqref="A237" start="0" length="0">
    <dxf>
      <font>
        <b val="0"/>
        <sz val="10"/>
        <color auto="1"/>
        <name val="Arial Cyr"/>
        <scheme val="none"/>
      </font>
    </dxf>
  </rfmt>
  <rfmt sheetId="12" sqref="B237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237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37" start="0" length="0">
    <dxf>
      <font>
        <b val="0"/>
        <name val="Calibri"/>
        <scheme val="minor"/>
      </font>
      <numFmt numFmtId="0" formatCode="General"/>
      <protection locked="1"/>
    </dxf>
  </rfmt>
  <rfmt sheetId="12" sqref="E237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237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237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37" start="0" length="0">
    <dxf>
      <font>
        <b val="0"/>
        <name val="Calibri"/>
        <scheme val="minor"/>
      </font>
      <fill>
        <patternFill>
          <bgColor theme="0"/>
        </patternFill>
      </fill>
      <protection locked="0"/>
    </dxf>
  </rfmt>
  <rfmt sheetId="12" sqref="I237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  <protection locked="0"/>
    </dxf>
  </rfmt>
  <rfmt sheetId="12" s="1" sqref="J237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237" start="0" length="0">
    <dxf>
      <font>
        <b val="0"/>
        <name val="Calibri"/>
        <scheme val="minor"/>
      </font>
    </dxf>
  </rfmt>
  <rfmt sheetId="12" sqref="L2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3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3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37:XFD237" start="0" length="0">
    <dxf>
      <font>
        <b val="0"/>
        <sz val="10"/>
        <color auto="1"/>
        <name val="Arial Cyr"/>
        <scheme val="none"/>
      </font>
    </dxf>
  </rfmt>
  <rfmt sheetId="12" sqref="A320" start="0" length="0">
    <dxf>
      <font>
        <b val="0"/>
        <sz val="10"/>
        <color auto="1"/>
        <name val="Arial Cyr"/>
        <scheme val="none"/>
      </font>
    </dxf>
  </rfmt>
  <rfmt sheetId="12" sqref="B320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2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20" start="0" length="0">
    <dxf>
      <font>
        <b val="0"/>
        <name val="Calibri"/>
        <scheme val="minor"/>
      </font>
      <numFmt numFmtId="0" formatCode="General"/>
      <protection locked="1"/>
    </dxf>
  </rfmt>
  <rfmt sheetId="12" sqref="E32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20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320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2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320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320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320" start="0" length="0">
    <dxf>
      <font>
        <b val="0"/>
        <name val="Calibri"/>
        <scheme val="minor"/>
      </font>
    </dxf>
  </rfmt>
  <rfmt sheetId="12" sqref="L3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2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2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20:XFD320" start="0" length="0">
    <dxf>
      <font>
        <b val="0"/>
        <sz val="10"/>
        <color auto="1"/>
        <name val="Arial Cyr"/>
        <scheme val="none"/>
      </font>
    </dxf>
  </rfmt>
  <rfmt sheetId="12" sqref="A535" start="0" length="0">
    <dxf>
      <font>
        <b val="0"/>
        <sz val="10"/>
        <color auto="1"/>
        <name val="Arial Cyr"/>
        <scheme val="none"/>
      </font>
    </dxf>
  </rfmt>
  <rfmt sheetId="12" sqref="B535" start="0" length="0">
    <dxf>
      <font>
        <b val="0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535" start="0" length="0">
    <dxf>
      <font>
        <b val="0"/>
        <name val="Calibri"/>
        <scheme val="minor"/>
      </font>
    </dxf>
  </rfmt>
  <rfmt sheetId="12" sqref="D535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35" start="0" length="0">
    <dxf>
      <font>
        <b val="0"/>
        <name val="Calibri"/>
        <scheme val="minor"/>
      </font>
    </dxf>
  </rfmt>
  <rfmt sheetId="12" sqref="F535" start="0" length="0">
    <dxf>
      <font>
        <b val="0"/>
        <name val="Calibri"/>
        <scheme val="minor"/>
      </font>
    </dxf>
  </rfmt>
  <rfmt sheetId="12" s="1" sqref="G535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535" start="0" length="0">
    <dxf>
      <font>
        <b val="0"/>
        <name val="Calibri"/>
        <scheme val="minor"/>
      </font>
    </dxf>
  </rfmt>
  <rfmt sheetId="12" sqref="I535" start="0" length="0">
    <dxf>
      <font>
        <b val="0"/>
        <name val="Calibri"/>
        <scheme val="minor"/>
      </font>
      <numFmt numFmtId="30" formatCode="@"/>
    </dxf>
  </rfmt>
  <rfmt sheetId="12" s="1" sqref="J535" start="0" length="0">
    <dxf>
      <font>
        <b val="0"/>
        <sz val="10"/>
        <color auto="1"/>
        <name val="Times New Roman"/>
        <scheme val="none"/>
      </font>
    </dxf>
  </rfmt>
  <rfmt sheetId="12" sqref="K53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53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3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3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3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35:XFD535" start="0" length="0">
    <dxf>
      <font>
        <b val="0"/>
        <sz val="10"/>
        <color auto="1"/>
        <name val="Arial Cyr"/>
        <scheme val="none"/>
      </font>
    </dxf>
  </rfmt>
  <rfmt sheetId="12" sqref="A553" start="0" length="0">
    <dxf>
      <font>
        <b val="0"/>
        <sz val="10"/>
        <color auto="1"/>
        <name val="Arial Cyr"/>
        <scheme val="none"/>
      </font>
    </dxf>
  </rfmt>
  <rfmt sheetId="12" sqref="B553" start="0" length="0">
    <dxf>
      <font>
        <b val="0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553" start="0" length="0">
    <dxf>
      <font>
        <b val="0"/>
        <name val="Calibri"/>
        <scheme val="minor"/>
      </font>
    </dxf>
  </rfmt>
  <rfmt sheetId="12" sqref="D553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53" start="0" length="0">
    <dxf>
      <font>
        <b val="0"/>
        <name val="Calibri"/>
        <scheme val="minor"/>
      </font>
    </dxf>
  </rfmt>
  <rfmt sheetId="12" sqref="F553" start="0" length="0">
    <dxf>
      <font>
        <b val="0"/>
        <name val="Calibri"/>
        <scheme val="minor"/>
      </font>
    </dxf>
  </rfmt>
  <rfmt sheetId="12" s="1" sqref="G553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553" start="0" length="0">
    <dxf>
      <font>
        <b val="0"/>
        <name val="Calibri"/>
        <scheme val="minor"/>
      </font>
    </dxf>
  </rfmt>
  <rfmt sheetId="12" sqref="I553" start="0" length="0">
    <dxf>
      <font>
        <b val="0"/>
        <name val="Calibri"/>
        <scheme val="minor"/>
      </font>
      <numFmt numFmtId="30" formatCode="@"/>
    </dxf>
  </rfmt>
  <rfmt sheetId="12" s="1" sqref="J553" start="0" length="0">
    <dxf>
      <font>
        <b val="0"/>
        <sz val="10"/>
        <color auto="1"/>
        <name val="Times New Roman"/>
        <scheme val="none"/>
      </font>
    </dxf>
  </rfmt>
  <rfmt sheetId="12" sqref="K55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55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5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5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53:XFD553" start="0" length="0">
    <dxf>
      <font>
        <b val="0"/>
        <sz val="10"/>
        <color auto="1"/>
        <name val="Arial Cyr"/>
        <scheme val="none"/>
      </font>
    </dxf>
  </rfmt>
  <rfmt sheetId="12" sqref="A614" start="0" length="0">
    <dxf>
      <font>
        <b val="0"/>
        <sz val="10"/>
        <color auto="1"/>
        <name val="Arial Cyr"/>
        <scheme val="none"/>
      </font>
    </dxf>
  </rfmt>
  <rfmt sheetId="12" sqref="B614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14" start="0" length="0">
    <dxf>
      <font>
        <b val="0"/>
        <name val="Calibri"/>
        <scheme val="minor"/>
      </font>
    </dxf>
  </rfmt>
  <rfmt sheetId="12" sqref="D614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14" start="0" length="0">
    <dxf>
      <font>
        <b val="0"/>
        <name val="Calibri"/>
        <scheme val="minor"/>
      </font>
    </dxf>
  </rfmt>
  <rfmt sheetId="12" sqref="F614" start="0" length="0">
    <dxf>
      <font>
        <b val="0"/>
        <name val="Calibri"/>
        <scheme val="minor"/>
      </font>
    </dxf>
  </rfmt>
  <rfmt sheetId="12" s="1" sqref="G614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614" start="0" length="0">
    <dxf>
      <font>
        <b val="0"/>
        <name val="Calibri"/>
        <scheme val="minor"/>
      </font>
    </dxf>
  </rfmt>
  <rfmt sheetId="12" sqref="I614" start="0" length="0">
    <dxf>
      <font>
        <b val="0"/>
        <name val="Calibri"/>
        <scheme val="minor"/>
      </font>
      <numFmt numFmtId="30" formatCode="@"/>
    </dxf>
  </rfmt>
  <rfmt sheetId="12" s="1" sqref="J614" start="0" length="0">
    <dxf>
      <font>
        <b val="0"/>
        <sz val="10"/>
        <color auto="1"/>
        <name val="Times New Roman"/>
        <scheme val="none"/>
      </font>
    </dxf>
  </rfmt>
  <rfmt sheetId="12" sqref="K61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6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1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1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14:XFD614" start="0" length="0">
    <dxf>
      <font>
        <b val="0"/>
        <sz val="10"/>
        <color auto="1"/>
        <name val="Arial Cyr"/>
        <scheme val="none"/>
      </font>
    </dxf>
  </rfmt>
  <rfmt sheetId="12" sqref="A78" start="0" length="0">
    <dxf>
      <font>
        <b val="0"/>
        <sz val="10"/>
        <color auto="1"/>
        <name val="Arial Cyr"/>
        <scheme val="none"/>
      </font>
    </dxf>
  </rfmt>
  <rfmt sheetId="12" sqref="B78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7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78" start="0" length="0">
    <dxf>
      <font>
        <b val="0"/>
        <name val="Calibri"/>
        <scheme val="minor"/>
      </font>
      <numFmt numFmtId="0" formatCode="General"/>
      <protection locked="1"/>
    </dxf>
  </rfmt>
  <rfmt sheetId="12" sqref="E7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7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78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78" start="0" length="0">
    <dxf>
      <font>
        <b val="0"/>
        <name val="Calibri"/>
        <scheme val="minor"/>
      </font>
      <fill>
        <patternFill>
          <bgColor theme="0"/>
        </patternFill>
      </fill>
    </dxf>
  </rfmt>
  <rfmt sheetId="12" sqref="I78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78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78" start="0" length="0">
    <dxf>
      <font>
        <b val="0"/>
        <name val="Calibri"/>
        <scheme val="minor"/>
      </font>
    </dxf>
  </rfmt>
  <rfmt sheetId="12" sqref="L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7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8:XFD78" start="0" length="0">
    <dxf>
      <font>
        <b val="0"/>
        <sz val="10"/>
        <color auto="1"/>
        <name val="Arial Cyr"/>
        <scheme val="none"/>
      </font>
    </dxf>
  </rfmt>
  <rfmt sheetId="12" sqref="A534" start="0" length="0">
    <dxf>
      <font>
        <b val="0"/>
        <sz val="10"/>
        <color auto="1"/>
        <name val="Arial Cyr"/>
        <scheme val="none"/>
      </font>
    </dxf>
  </rfmt>
  <rfmt sheetId="12" sqref="B534" start="0" length="0">
    <dxf>
      <font>
        <b val="0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534" start="0" length="0">
    <dxf>
      <font>
        <b val="0"/>
        <name val="Calibri"/>
        <scheme val="minor"/>
      </font>
    </dxf>
  </rfmt>
  <rfmt sheetId="12" sqref="D534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34" start="0" length="0">
    <dxf>
      <font>
        <b val="0"/>
        <name val="Calibri"/>
        <scheme val="minor"/>
      </font>
    </dxf>
  </rfmt>
  <rfmt sheetId="12" sqref="F534" start="0" length="0">
    <dxf>
      <font>
        <b val="0"/>
        <name val="Calibri"/>
        <scheme val="minor"/>
      </font>
    </dxf>
  </rfmt>
  <rfmt sheetId="12" s="1" sqref="G534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534" start="0" length="0">
    <dxf>
      <font>
        <b val="0"/>
        <name val="Calibri"/>
        <scheme val="minor"/>
      </font>
    </dxf>
  </rfmt>
  <rfmt sheetId="12" sqref="I534" start="0" length="0">
    <dxf>
      <font>
        <b val="0"/>
        <name val="Calibri"/>
        <scheme val="minor"/>
      </font>
      <numFmt numFmtId="30" formatCode="@"/>
    </dxf>
  </rfmt>
  <rfmt sheetId="12" s="1" sqref="J534" start="0" length="0">
    <dxf>
      <font>
        <b val="0"/>
        <sz val="10"/>
        <color auto="1"/>
        <name val="Times New Roman"/>
        <scheme val="none"/>
      </font>
    </dxf>
  </rfmt>
  <rfmt sheetId="12" sqref="K53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53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3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3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3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34:XFD534" start="0" length="0">
    <dxf>
      <font>
        <b val="0"/>
        <sz val="10"/>
        <color auto="1"/>
        <name val="Arial Cyr"/>
        <scheme val="none"/>
      </font>
    </dxf>
  </rfmt>
  <rfmt sheetId="12" sqref="A560" start="0" length="0">
    <dxf>
      <font>
        <b val="0"/>
        <sz val="10"/>
        <color auto="1"/>
        <name val="Arial Cyr"/>
        <scheme val="none"/>
      </font>
    </dxf>
  </rfmt>
  <rfmt sheetId="12" sqref="B560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560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560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6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6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6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6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60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60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560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56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6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6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6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60:XFD560" start="0" length="0">
    <dxf>
      <font>
        <b val="0"/>
        <sz val="10"/>
        <color auto="1"/>
        <name val="Arial Cyr"/>
        <scheme val="none"/>
      </font>
    </dxf>
  </rfmt>
  <rfmt sheetId="12" sqref="A131" start="0" length="0">
    <dxf>
      <font>
        <b val="0"/>
        <sz val="10"/>
        <color auto="1"/>
        <name val="Arial Cyr"/>
        <scheme val="none"/>
      </font>
    </dxf>
  </rfmt>
  <rfmt sheetId="12" sqref="B131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13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31" start="0" length="0">
    <dxf>
      <font>
        <b val="0"/>
        <name val="Calibri"/>
        <scheme val="minor"/>
      </font>
      <numFmt numFmtId="0" formatCode="General"/>
      <protection locked="1"/>
    </dxf>
  </rfmt>
  <rfmt sheetId="12" sqref="E131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13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13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13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131" start="0" length="0">
    <dxf>
      <font>
        <b val="0"/>
        <name val="Calibri"/>
        <scheme val="minor"/>
      </font>
    </dxf>
  </rfmt>
  <rfmt sheetId="12" s="1" sqref="J131" start="0" length="0">
    <dxf>
      <font>
        <b val="0"/>
        <sz val="10"/>
        <color auto="1"/>
        <name val="Times New Roman"/>
        <scheme val="none"/>
      </font>
    </dxf>
  </rfmt>
  <rfmt sheetId="12" sqref="K131" start="0" length="0">
    <dxf>
      <font>
        <b val="0"/>
        <name val="Calibri"/>
        <scheme val="minor"/>
      </font>
    </dxf>
  </rfmt>
  <rfmt sheetId="12" sqref="L1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3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3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31:XFD131" start="0" length="0">
    <dxf>
      <font>
        <b val="0"/>
        <sz val="10"/>
        <color auto="1"/>
        <name val="Arial Cyr"/>
        <scheme val="none"/>
      </font>
    </dxf>
  </rfmt>
  <rfmt sheetId="12" sqref="A133" start="0" length="0">
    <dxf>
      <font>
        <b val="0"/>
        <sz val="10"/>
        <color auto="1"/>
        <name val="Arial Cyr"/>
        <scheme val="none"/>
      </font>
    </dxf>
  </rfmt>
  <rfmt sheetId="12" sqref="B133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133" start="0" length="0">
    <dxf>
      <font>
        <b val="0"/>
        <name val="Calibri"/>
        <scheme val="minor"/>
      </font>
    </dxf>
  </rfmt>
  <rfmt sheetId="12" sqref="D133" start="0" length="0">
    <dxf>
      <font>
        <b val="0"/>
        <name val="Calibri"/>
        <scheme val="minor"/>
      </font>
      <numFmt numFmtId="0" formatCode="General"/>
      <protection locked="1"/>
    </dxf>
  </rfmt>
  <rfmt sheetId="12" sqref="E133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133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133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133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133" start="0" length="0">
    <dxf>
      <font>
        <b val="0"/>
        <name val="Calibri"/>
        <scheme val="minor"/>
      </font>
    </dxf>
  </rfmt>
  <rfmt sheetId="12" s="1" sqref="J133" start="0" length="0">
    <dxf>
      <font>
        <b val="0"/>
        <sz val="10"/>
        <color auto="1"/>
        <name val="Times New Roman"/>
        <scheme val="none"/>
      </font>
    </dxf>
  </rfmt>
  <rfmt sheetId="12" sqref="K133" start="0" length="0">
    <dxf>
      <font>
        <b val="0"/>
        <name val="Calibri"/>
        <scheme val="minor"/>
      </font>
    </dxf>
  </rfmt>
  <rfmt sheetId="12" sqref="L1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3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3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33:XFD133" start="0" length="0">
    <dxf>
      <font>
        <b val="0"/>
        <sz val="10"/>
        <color auto="1"/>
        <name val="Arial Cyr"/>
        <scheme val="none"/>
      </font>
    </dxf>
  </rfmt>
  <rfmt sheetId="12" sqref="A134" start="0" length="0">
    <dxf>
      <font>
        <b val="0"/>
        <sz val="10"/>
        <color auto="1"/>
        <name val="Arial Cyr"/>
        <scheme val="none"/>
      </font>
    </dxf>
  </rfmt>
  <rfmt sheetId="12" sqref="B134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13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34" start="0" length="0">
    <dxf>
      <font>
        <b val="0"/>
        <name val="Calibri"/>
        <scheme val="minor"/>
      </font>
      <numFmt numFmtId="0" formatCode="General"/>
      <protection locked="1"/>
    </dxf>
  </rfmt>
  <rfmt sheetId="12" sqref="E134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13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34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3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134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134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134" start="0" length="0">
    <dxf>
      <font>
        <b val="0"/>
        <name val="Calibri"/>
        <scheme val="minor"/>
      </font>
    </dxf>
  </rfmt>
  <rfmt sheetId="12" sqref="L1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3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3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34:XFD134" start="0" length="0">
    <dxf>
      <font>
        <b val="0"/>
        <sz val="10"/>
        <color auto="1"/>
        <name val="Arial Cyr"/>
        <scheme val="none"/>
      </font>
    </dxf>
  </rfmt>
  <rfmt sheetId="12" sqref="A257" start="0" length="0">
    <dxf>
      <font>
        <b val="0"/>
        <sz val="10"/>
        <color auto="1"/>
        <name val="Arial Cyr"/>
        <scheme val="none"/>
      </font>
    </dxf>
  </rfmt>
  <rfmt sheetId="12" sqref="B257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257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57" start="0" length="0">
    <dxf>
      <font>
        <b val="0"/>
        <name val="Calibri"/>
        <scheme val="minor"/>
      </font>
      <numFmt numFmtId="0" formatCode="General"/>
      <protection locked="1"/>
    </dxf>
  </rfmt>
  <rfmt sheetId="12" sqref="E257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257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257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57" start="0" length="0">
    <dxf>
      <font>
        <b val="0"/>
        <name val="Calibri"/>
        <scheme val="minor"/>
      </font>
      <fill>
        <patternFill>
          <bgColor theme="0"/>
        </patternFill>
      </fill>
      <protection locked="0"/>
    </dxf>
  </rfmt>
  <rfmt sheetId="12" sqref="I257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  <protection locked="0"/>
    </dxf>
  </rfmt>
  <rfmt sheetId="12" s="1" sqref="J257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257" start="0" length="0">
    <dxf>
      <font>
        <b val="0"/>
        <name val="Calibri"/>
        <scheme val="minor"/>
      </font>
    </dxf>
  </rfmt>
  <rfmt sheetId="12" sqref="L2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5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5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57:XFD257" start="0" length="0">
    <dxf>
      <font>
        <b val="0"/>
        <sz val="10"/>
        <color auto="1"/>
        <name val="Arial Cyr"/>
        <scheme val="none"/>
      </font>
    </dxf>
  </rfmt>
  <rfmt sheetId="12" sqref="A144" start="0" length="0">
    <dxf>
      <font>
        <b val="0"/>
        <sz val="10"/>
        <color auto="1"/>
        <name val="Arial Cyr"/>
        <scheme val="none"/>
      </font>
    </dxf>
  </rfmt>
  <rfmt sheetId="12" sqref="B144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14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44" start="0" length="0">
    <dxf>
      <font>
        <b val="0"/>
        <name val="Calibri"/>
        <scheme val="minor"/>
      </font>
      <numFmt numFmtId="0" formatCode="General"/>
      <protection locked="1"/>
    </dxf>
  </rfmt>
  <rfmt sheetId="12" sqref="E14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14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44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4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144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144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144" start="0" length="0">
    <dxf>
      <font>
        <b val="0"/>
        <name val="Calibri"/>
        <scheme val="minor"/>
      </font>
    </dxf>
  </rfmt>
  <rfmt sheetId="12" sqref="L1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4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4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44:XFD144" start="0" length="0">
    <dxf>
      <font>
        <b val="0"/>
        <sz val="10"/>
        <color auto="1"/>
        <name val="Arial Cyr"/>
        <scheme val="none"/>
      </font>
    </dxf>
  </rfmt>
  <rfmt sheetId="12" sqref="A145" start="0" length="0">
    <dxf>
      <font>
        <b val="0"/>
        <sz val="10"/>
        <color auto="1"/>
        <name val="Arial Cyr"/>
        <scheme val="none"/>
      </font>
    </dxf>
  </rfmt>
  <rfmt sheetId="12" sqref="B145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14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45" start="0" length="0">
    <dxf>
      <font>
        <b val="0"/>
        <name val="Calibri"/>
        <scheme val="minor"/>
      </font>
      <numFmt numFmtId="0" formatCode="General"/>
      <protection locked="1"/>
    </dxf>
  </rfmt>
  <rfmt sheetId="12" sqref="E14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14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45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45" start="0" length="0">
    <dxf>
      <font>
        <b val="0"/>
        <name val="Calibri"/>
        <scheme val="minor"/>
      </font>
      <fill>
        <patternFill>
          <bgColor theme="0"/>
        </patternFill>
      </fill>
    </dxf>
  </rfmt>
  <rfmt sheetId="12" sqref="I145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145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145" start="0" length="0">
    <dxf>
      <font>
        <b val="0"/>
        <name val="Calibri"/>
        <scheme val="minor"/>
      </font>
    </dxf>
  </rfmt>
  <rfmt sheetId="12" sqref="L1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4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4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45:XFD145" start="0" length="0">
    <dxf>
      <font>
        <b val="0"/>
        <sz val="10"/>
        <color auto="1"/>
        <name val="Arial Cyr"/>
        <scheme val="none"/>
      </font>
    </dxf>
  </rfmt>
  <rfmt sheetId="12" sqref="A255" start="0" length="0">
    <dxf>
      <font>
        <b val="0"/>
        <sz val="10"/>
        <color auto="1"/>
        <name val="Arial Cyr"/>
        <scheme val="none"/>
      </font>
    </dxf>
  </rfmt>
  <rfmt sheetId="12" sqref="B255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25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55" start="0" length="0">
    <dxf>
      <font>
        <b val="0"/>
        <name val="Calibri"/>
        <scheme val="minor"/>
      </font>
      <numFmt numFmtId="0" formatCode="General"/>
      <protection locked="1"/>
    </dxf>
  </rfmt>
  <rfmt sheetId="12" sqref="E255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255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255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55" start="0" length="0">
    <dxf>
      <font>
        <b val="0"/>
        <name val="Calibri"/>
        <scheme val="minor"/>
      </font>
      <fill>
        <patternFill>
          <bgColor theme="0"/>
        </patternFill>
      </fill>
      <protection locked="0"/>
    </dxf>
  </rfmt>
  <rfmt sheetId="12" sqref="I255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  <protection locked="0"/>
    </dxf>
  </rfmt>
  <rfmt sheetId="12" s="1" sqref="J255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255" start="0" length="0">
    <dxf>
      <font>
        <b val="0"/>
        <name val="Calibri"/>
        <scheme val="minor"/>
      </font>
    </dxf>
  </rfmt>
  <rfmt sheetId="12" sqref="L2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5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5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55:XFD255" start="0" length="0">
    <dxf>
      <font>
        <b val="0"/>
        <sz val="10"/>
        <color auto="1"/>
        <name val="Arial Cyr"/>
        <scheme val="none"/>
      </font>
    </dxf>
  </rfmt>
  <rfmt sheetId="12" sqref="A291" start="0" length="0">
    <dxf>
      <font>
        <b val="0"/>
        <sz val="10"/>
        <color auto="1"/>
        <name val="Arial Cyr"/>
        <scheme val="none"/>
      </font>
    </dxf>
  </rfmt>
  <rfmt sheetId="12" sqref="B291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291" start="0" length="0">
    <dxf>
      <font>
        <b val="0"/>
        <name val="Calibri"/>
        <scheme val="minor"/>
      </font>
    </dxf>
  </rfmt>
  <rfmt sheetId="12" sqref="D291" start="0" length="0">
    <dxf>
      <font>
        <b val="0"/>
        <name val="Calibri"/>
        <scheme val="minor"/>
      </font>
      <numFmt numFmtId="0" formatCode="General"/>
      <protection locked="1"/>
    </dxf>
  </rfmt>
  <rfmt sheetId="12" sqref="E29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29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29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29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291" start="0" length="0">
    <dxf>
      <font>
        <b val="0"/>
        <name val="Calibri"/>
        <scheme val="minor"/>
      </font>
    </dxf>
  </rfmt>
  <rfmt sheetId="12" s="1" sqref="J291" start="0" length="0">
    <dxf>
      <font>
        <b val="0"/>
        <sz val="10"/>
        <color auto="1"/>
        <name val="Times New Roman"/>
        <scheme val="none"/>
      </font>
    </dxf>
  </rfmt>
  <rfmt sheetId="12" sqref="K291" start="0" length="0">
    <dxf>
      <font>
        <b val="0"/>
        <name val="Calibri"/>
        <scheme val="minor"/>
      </font>
    </dxf>
  </rfmt>
  <rfmt sheetId="12" sqref="L29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9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9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91:XFD291" start="0" length="0">
    <dxf>
      <font>
        <b val="0"/>
        <sz val="10"/>
        <color auto="1"/>
        <name val="Arial Cyr"/>
        <scheme val="none"/>
      </font>
    </dxf>
  </rfmt>
  <rfmt sheetId="12" sqref="A292" start="0" length="0">
    <dxf>
      <font>
        <b val="0"/>
        <sz val="10"/>
        <color auto="1"/>
        <name val="Arial Cyr"/>
        <scheme val="none"/>
      </font>
    </dxf>
  </rfmt>
  <rfmt sheetId="12" sqref="B292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29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92" start="0" length="0">
    <dxf>
      <font>
        <b val="0"/>
        <name val="Calibri"/>
        <scheme val="minor"/>
      </font>
      <numFmt numFmtId="0" formatCode="General"/>
      <protection locked="1"/>
    </dxf>
  </rfmt>
  <rfmt sheetId="12" sqref="E29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29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292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9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292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292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292" start="0" length="0">
    <dxf>
      <font>
        <b val="0"/>
        <name val="Calibri"/>
        <scheme val="minor"/>
      </font>
      <border outline="0">
        <left/>
      </border>
    </dxf>
  </rfmt>
  <rfmt sheetId="12" sqref="L29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9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9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92:XFD292" start="0" length="0">
    <dxf>
      <font>
        <b val="0"/>
        <sz val="10"/>
        <color auto="1"/>
        <name val="Arial Cyr"/>
        <scheme val="none"/>
      </font>
    </dxf>
  </rfmt>
  <rfmt sheetId="12" sqref="A130" start="0" length="0">
    <dxf>
      <font>
        <b val="0"/>
        <sz val="10"/>
        <color auto="1"/>
        <name val="Arial Cyr"/>
        <scheme val="none"/>
      </font>
    </dxf>
  </rfmt>
  <rfmt sheetId="12" sqref="B130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13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30" start="0" length="0">
    <dxf>
      <font>
        <b val="0"/>
        <name val="Calibri"/>
        <scheme val="minor"/>
      </font>
      <numFmt numFmtId="0" formatCode="General"/>
      <protection locked="1"/>
    </dxf>
  </rfmt>
  <rfmt sheetId="12" sqref="E130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13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30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3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130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130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130" start="0" length="0">
    <dxf>
      <font>
        <b val="0"/>
        <name val="Calibri"/>
        <scheme val="minor"/>
      </font>
      <border outline="0">
        <left/>
      </border>
    </dxf>
  </rfmt>
  <rfmt sheetId="12" sqref="L1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3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3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30:XFD130" start="0" length="0">
    <dxf>
      <font>
        <b val="0"/>
        <sz val="10"/>
        <color auto="1"/>
        <name val="Arial Cyr"/>
        <scheme val="none"/>
      </font>
    </dxf>
  </rfmt>
  <rfmt sheetId="12" sqref="A158" start="0" length="0">
    <dxf>
      <font>
        <b val="0"/>
        <sz val="10"/>
        <color auto="1"/>
        <name val="Arial Cyr"/>
        <scheme val="none"/>
      </font>
    </dxf>
  </rfmt>
  <rfmt sheetId="12" sqref="B158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15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58" start="0" length="0">
    <dxf>
      <font>
        <b val="0"/>
        <name val="Calibri"/>
        <scheme val="minor"/>
      </font>
      <numFmt numFmtId="0" formatCode="General"/>
      <protection locked="1"/>
    </dxf>
  </rfmt>
  <rfmt sheetId="12" sqref="E15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15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58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58" start="0" length="0">
    <dxf>
      <font>
        <b val="0"/>
        <name val="Calibri"/>
        <scheme val="minor"/>
      </font>
      <fill>
        <patternFill>
          <bgColor theme="0"/>
        </patternFill>
      </fill>
    </dxf>
  </rfmt>
  <rfmt sheetId="12" sqref="I158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158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158" start="0" length="0">
    <dxf>
      <font>
        <b val="0"/>
        <name val="Calibri"/>
        <scheme val="minor"/>
      </font>
      <border outline="0">
        <left/>
      </border>
    </dxf>
  </rfmt>
  <rfmt sheetId="12" sqref="L1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5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5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58:XFD158" start="0" length="0">
    <dxf>
      <font>
        <b val="0"/>
        <sz val="10"/>
        <color auto="1"/>
        <name val="Arial Cyr"/>
        <scheme val="none"/>
      </font>
    </dxf>
  </rfmt>
  <rfmt sheetId="12" sqref="A163" start="0" length="0">
    <dxf>
      <font>
        <b val="0"/>
        <sz val="10"/>
        <color auto="1"/>
        <name val="Arial Cyr"/>
        <scheme val="none"/>
      </font>
    </dxf>
  </rfmt>
  <rfmt sheetId="12" sqref="B163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16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63" start="0" length="0">
    <dxf>
      <font>
        <b val="0"/>
        <name val="Calibri"/>
        <scheme val="minor"/>
      </font>
      <numFmt numFmtId="0" formatCode="General"/>
      <protection locked="1"/>
    </dxf>
  </rfmt>
  <rfmt sheetId="12" sqref="E16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16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63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6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163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163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163" start="0" length="0">
    <dxf>
      <font>
        <b val="0"/>
        <name val="Calibri"/>
        <scheme val="minor"/>
      </font>
      <border outline="0">
        <left/>
      </border>
    </dxf>
  </rfmt>
  <rfmt sheetId="12" sqref="L1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6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6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63:XFD163" start="0" length="0">
    <dxf>
      <font>
        <b val="0"/>
        <sz val="10"/>
        <color auto="1"/>
        <name val="Arial Cyr"/>
        <scheme val="none"/>
      </font>
    </dxf>
  </rfmt>
  <rfmt sheetId="12" sqref="A172" start="0" length="0">
    <dxf>
      <font>
        <b val="0"/>
        <sz val="10"/>
        <color auto="1"/>
        <name val="Arial Cyr"/>
        <scheme val="none"/>
      </font>
    </dxf>
  </rfmt>
  <rfmt sheetId="12" sqref="B172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172" start="0" length="0">
    <dxf>
      <font>
        <b val="0"/>
        <name val="Calibri"/>
        <scheme val="minor"/>
      </font>
    </dxf>
  </rfmt>
  <rfmt sheetId="12" sqref="D172" start="0" length="0">
    <dxf>
      <font>
        <b val="0"/>
        <name val="Calibri"/>
        <scheme val="minor"/>
      </font>
      <numFmt numFmtId="0" formatCode="General"/>
      <protection locked="1"/>
    </dxf>
  </rfmt>
  <rfmt sheetId="12" sqref="E172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172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172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17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="1" sqref="I172" start="0" length="0">
    <dxf>
      <font>
        <b val="0"/>
        <u/>
        <sz val="10"/>
        <color auto="1"/>
        <name val="Calibri"/>
        <scheme val="minor"/>
      </font>
    </dxf>
  </rfmt>
  <rfmt sheetId="12" s="1" sqref="J172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172" start="0" length="0">
    <dxf>
      <font>
        <b val="0"/>
        <name val="Calibri"/>
        <scheme val="minor"/>
      </font>
      <border outline="0">
        <left/>
      </border>
    </dxf>
  </rfmt>
  <rfmt sheetId="12" sqref="L1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7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7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72:XFD172" start="0" length="0">
    <dxf>
      <font>
        <b val="0"/>
        <sz val="10"/>
        <color auto="1"/>
        <name val="Arial Cyr"/>
        <scheme val="none"/>
      </font>
    </dxf>
  </rfmt>
  <rfmt sheetId="12" sqref="A246" start="0" length="0">
    <dxf>
      <font>
        <b val="0"/>
        <sz val="10"/>
        <color auto="1"/>
        <name val="Arial Cyr"/>
        <scheme val="none"/>
      </font>
    </dxf>
  </rfmt>
  <rfmt sheetId="12" sqref="B246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</dxf>
  </rfmt>
  <rfmt sheetId="12" sqref="C24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46" start="0" length="0">
    <dxf>
      <font>
        <b val="0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246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246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246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246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246" start="0" length="0">
    <dxf>
      <font>
        <b val="0"/>
        <name val="Calibri"/>
        <scheme val="minor"/>
      </font>
      <protection locked="0"/>
    </dxf>
  </rfmt>
  <rfmt sheetId="12" s="1" sqref="J246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246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2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4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4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46:XFD246" start="0" length="0">
    <dxf>
      <font>
        <b val="0"/>
        <sz val="10"/>
        <color auto="1"/>
        <name val="Arial Cyr"/>
        <scheme val="none"/>
      </font>
    </dxf>
  </rfmt>
  <rfmt sheetId="12" sqref="A268" start="0" length="0">
    <dxf>
      <font>
        <b val="0"/>
        <sz val="10"/>
        <color auto="1"/>
        <name val="Arial Cyr"/>
        <scheme val="none"/>
      </font>
    </dxf>
  </rfmt>
  <rfmt sheetId="12" sqref="B268" start="0" length="0">
    <dxf>
      <font>
        <b val="0"/>
        <color indexed="8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  <protection locked="0"/>
    </dxf>
  </rfmt>
  <rfmt sheetId="12" sqref="C26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68" start="0" length="0">
    <dxf>
      <font>
        <b val="0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26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26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268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68" start="0" length="0">
    <dxf>
      <font>
        <b val="0"/>
        <name val="Calibri"/>
        <scheme val="minor"/>
      </font>
      <fill>
        <patternFill>
          <bgColor theme="0"/>
        </patternFill>
      </fill>
    </dxf>
  </rfmt>
  <rfmt sheetId="12" sqref="I268" start="0" length="0">
    <dxf>
      <font>
        <b val="0"/>
        <name val="Calibri"/>
        <scheme val="minor"/>
      </font>
    </dxf>
  </rfmt>
  <rfmt sheetId="12" s="1" sqref="J268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268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2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6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6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68:XFD268" start="0" length="0">
    <dxf>
      <font>
        <b val="0"/>
        <sz val="10"/>
        <color auto="1"/>
        <name val="Arial Cyr"/>
        <scheme val="none"/>
      </font>
    </dxf>
  </rfmt>
  <rfmt sheetId="12" sqref="A288" start="0" length="0">
    <dxf>
      <font>
        <b val="0"/>
        <sz val="10"/>
        <color auto="1"/>
        <name val="Arial Cyr"/>
        <scheme val="none"/>
      </font>
    </dxf>
  </rfmt>
  <rfmt sheetId="12" sqref="B288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28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88" start="0" length="0">
    <dxf>
      <font>
        <b val="0"/>
        <name val="Calibri"/>
        <scheme val="minor"/>
      </font>
      <numFmt numFmtId="0" formatCode="General"/>
      <protection locked="1"/>
    </dxf>
  </rfmt>
  <rfmt sheetId="12" sqref="E28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28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288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8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288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288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288" start="0" length="0">
    <dxf>
      <font>
        <b val="0"/>
        <name val="Calibri"/>
        <scheme val="minor"/>
      </font>
      <border outline="0">
        <left/>
      </border>
    </dxf>
  </rfmt>
  <rfmt sheetId="12" sqref="L2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8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8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88:XFD288" start="0" length="0">
    <dxf>
      <font>
        <b val="0"/>
        <sz val="10"/>
        <color auto="1"/>
        <name val="Arial Cyr"/>
        <scheme val="none"/>
      </font>
    </dxf>
  </rfmt>
  <rfmt sheetId="12" sqref="A289" start="0" length="0">
    <dxf>
      <font>
        <b val="0"/>
        <sz val="10"/>
        <color auto="1"/>
        <name val="Arial Cyr"/>
        <scheme val="none"/>
      </font>
    </dxf>
  </rfmt>
  <rfmt sheetId="12" sqref="B289" start="0" length="0">
    <dxf>
      <font>
        <b val="0"/>
        <color indexed="8"/>
        <name val="Arial"/>
        <scheme val="none"/>
      </font>
      <border outline="0">
        <right style="thin">
          <color indexed="64"/>
        </right>
      </border>
    </dxf>
  </rfmt>
  <rfmt sheetId="12" sqref="C289" start="0" length="0">
    <dxf>
      <font>
        <b val="0"/>
        <name val="Arial"/>
        <scheme val="none"/>
      </font>
      <protection locked="1"/>
    </dxf>
  </rfmt>
  <rfmt sheetId="12" sqref="D289" start="0" length="0">
    <dxf>
      <font>
        <b val="0"/>
        <name val="Arial"/>
        <scheme val="none"/>
      </font>
      <numFmt numFmtId="0" formatCode="General"/>
      <protection locked="1"/>
    </dxf>
  </rfmt>
  <rfmt sheetId="12" sqref="E289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289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289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289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289" start="0" length="0">
    <dxf>
      <font>
        <b val="0"/>
        <name val="Calibri"/>
        <scheme val="minor"/>
      </font>
    </dxf>
  </rfmt>
  <rfmt sheetId="12" s="1" sqref="J289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289" start="0" length="0">
    <dxf>
      <font>
        <b val="0"/>
        <name val="Calibri"/>
        <scheme val="minor"/>
      </font>
      <border outline="0">
        <left/>
      </border>
    </dxf>
  </rfmt>
  <rfmt sheetId="12" sqref="L2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8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8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89:XFD289" start="0" length="0">
    <dxf>
      <font>
        <b val="0"/>
        <sz val="10"/>
        <color auto="1"/>
        <name val="Arial Cyr"/>
        <scheme val="none"/>
      </font>
    </dxf>
  </rfmt>
  <rfmt sheetId="12" sqref="A290" start="0" length="0">
    <dxf>
      <font>
        <b val="0"/>
        <sz val="10"/>
        <color auto="1"/>
        <name val="Arial Cyr"/>
        <scheme val="none"/>
      </font>
    </dxf>
  </rfmt>
  <rfmt sheetId="12" sqref="B290" start="0" length="0">
    <dxf>
      <font>
        <b val="0"/>
        <color indexed="8"/>
        <name val="Arial"/>
        <scheme val="none"/>
      </font>
      <border outline="0">
        <right style="thin">
          <color indexed="64"/>
        </right>
      </border>
    </dxf>
  </rfmt>
  <rfmt sheetId="12" sqref="C290" start="0" length="0">
    <dxf>
      <font>
        <b val="0"/>
        <name val="Arial"/>
        <scheme val="none"/>
      </font>
      <protection locked="1"/>
    </dxf>
  </rfmt>
  <rfmt sheetId="12" sqref="D290" start="0" length="0">
    <dxf>
      <font>
        <b val="0"/>
        <name val="Arial"/>
        <scheme val="none"/>
      </font>
      <numFmt numFmtId="0" formatCode="General"/>
      <protection locked="1"/>
    </dxf>
  </rfmt>
  <rfmt sheetId="12" sqref="E290" start="0" length="0">
    <dxf>
      <font>
        <b val="0"/>
        <sz val="12"/>
        <name val="Calibri"/>
        <scheme val="none"/>
      </font>
      <numFmt numFmtId="0" formatCode="General"/>
      <fill>
        <patternFill patternType="solid">
          <bgColor rgb="FFFFFFCC"/>
        </patternFill>
      </fill>
      <alignment wrapText="0" readingOrder="0"/>
      <protection locked="1"/>
    </dxf>
  </rfmt>
  <rfmt sheetId="12" sqref="F29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29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29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290" start="0" length="0">
    <dxf>
      <font>
        <b val="0"/>
        <name val="Calibri"/>
        <scheme val="minor"/>
      </font>
    </dxf>
  </rfmt>
  <rfmt sheetId="12" s="1" sqref="J290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290" start="0" length="0">
    <dxf>
      <font>
        <b val="0"/>
        <name val="Calibri"/>
        <scheme val="minor"/>
      </font>
      <border outline="0">
        <left/>
      </border>
    </dxf>
  </rfmt>
  <rfmt sheetId="12" sqref="L2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9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9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90:XFD290" start="0" length="0">
    <dxf>
      <font>
        <b val="0"/>
        <sz val="10"/>
        <color auto="1"/>
        <name val="Arial Cyr"/>
        <scheme val="none"/>
      </font>
    </dxf>
  </rfmt>
  <rfmt sheetId="12" sqref="A304" start="0" length="0">
    <dxf>
      <font>
        <b val="0"/>
        <sz val="10"/>
        <color auto="1"/>
        <name val="Arial Cyr"/>
        <scheme val="none"/>
      </font>
    </dxf>
  </rfmt>
  <rfmt sheetId="12" sqref="B304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04" start="0" length="0">
    <dxf>
      <font>
        <b val="0"/>
        <name val="Calibri"/>
        <scheme val="minor"/>
      </font>
    </dxf>
  </rfmt>
  <rfmt sheetId="12" sqref="D304" start="0" length="0">
    <dxf>
      <font>
        <b val="0"/>
        <name val="Calibri"/>
        <scheme val="minor"/>
      </font>
      <numFmt numFmtId="0" formatCode="General"/>
      <protection locked="1"/>
    </dxf>
  </rfmt>
  <rfmt sheetId="12" sqref="E304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304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304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304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304" start="0" length="0">
    <dxf>
      <font>
        <b val="0"/>
        <name val="Calibri"/>
        <scheme val="minor"/>
      </font>
    </dxf>
  </rfmt>
  <rfmt sheetId="12" s="1" sqref="J304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304" start="0" length="0">
    <dxf>
      <font>
        <b val="0"/>
        <name val="Calibri"/>
        <scheme val="minor"/>
      </font>
      <border outline="0">
        <left/>
      </border>
    </dxf>
  </rfmt>
  <rfmt sheetId="12" sqref="L3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0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0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04:XFD304" start="0" length="0">
    <dxf>
      <font>
        <b val="0"/>
        <sz val="10"/>
        <color auto="1"/>
        <name val="Arial Cyr"/>
        <scheme val="none"/>
      </font>
    </dxf>
  </rfmt>
  <rfmt sheetId="12" sqref="A305" start="0" length="0">
    <dxf>
      <font>
        <b val="0"/>
        <sz val="10"/>
        <color auto="1"/>
        <name val="Arial Cyr"/>
        <scheme val="none"/>
      </font>
    </dxf>
  </rfmt>
  <rfmt sheetId="12" sqref="B305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305" start="0" length="0">
    <dxf>
      <font>
        <b val="0"/>
        <name val="Calibri"/>
        <scheme val="minor"/>
      </font>
    </dxf>
  </rfmt>
  <rfmt sheetId="12" sqref="D305" start="0" length="0">
    <dxf>
      <font>
        <b val="0"/>
        <name val="Calibri"/>
        <scheme val="minor"/>
      </font>
      <numFmt numFmtId="0" formatCode="General"/>
      <protection locked="1"/>
    </dxf>
  </rfmt>
  <rfmt sheetId="12" sqref="E305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305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305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305" start="0" length="0">
    <dxf>
      <font>
        <b val="0"/>
        <sz val="12"/>
        <name val="Arial"/>
        <scheme val="none"/>
      </font>
      <fill>
        <patternFill>
          <bgColor rgb="FFFFFFCC"/>
        </patternFill>
      </fill>
      <alignment wrapText="0" readingOrder="0"/>
    </dxf>
  </rfmt>
  <rfmt sheetId="12" sqref="I305" start="0" length="0">
    <dxf>
      <font>
        <b val="0"/>
        <name val="Calibri"/>
        <scheme val="minor"/>
      </font>
      <protection locked="0"/>
    </dxf>
  </rfmt>
  <rfmt sheetId="12" s="1" sqref="J305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305" start="0" length="0">
    <dxf>
      <font>
        <b val="0"/>
        <name val="Calibri"/>
        <scheme val="minor"/>
      </font>
      <border outline="0">
        <left/>
      </border>
    </dxf>
  </rfmt>
  <rfmt sheetId="12" sqref="L3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0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0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05:XFD305" start="0" length="0">
    <dxf>
      <font>
        <b val="0"/>
        <sz val="10"/>
        <color auto="1"/>
        <name val="Arial Cyr"/>
        <scheme val="none"/>
      </font>
    </dxf>
  </rfmt>
  <rfmt sheetId="12" sqref="A350" start="0" length="0">
    <dxf>
      <font>
        <b val="0"/>
        <sz val="10"/>
        <color auto="1"/>
        <name val="Arial Cyr"/>
        <scheme val="none"/>
      </font>
    </dxf>
  </rfmt>
  <rfmt sheetId="12" sqref="B350" start="0" length="0">
    <dxf>
      <font>
        <b val="0"/>
        <color indexed="8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  <protection locked="0"/>
    </dxf>
  </rfmt>
  <rfmt sheetId="12" sqref="C35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50" start="0" length="0">
    <dxf>
      <font>
        <b val="0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35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5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350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5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350" start="0" length="0">
    <dxf>
      <font>
        <b val="0"/>
        <name val="Calibri"/>
        <scheme val="minor"/>
      </font>
    </dxf>
  </rfmt>
  <rfmt sheetId="12" s="1" sqref="J350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350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3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5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5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50:XFD350" start="0" length="0">
    <dxf>
      <font>
        <b val="0"/>
        <sz val="10"/>
        <color auto="1"/>
        <name val="Arial Cyr"/>
        <scheme val="none"/>
      </font>
    </dxf>
  </rfmt>
  <rfmt sheetId="12" sqref="A359" start="0" length="0">
    <dxf>
      <font>
        <b val="0"/>
        <sz val="10"/>
        <color auto="1"/>
        <name val="Arial Cyr"/>
        <scheme val="none"/>
      </font>
    </dxf>
  </rfmt>
  <rfmt sheetId="12" sqref="B359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59" start="0" length="0">
    <dxf>
      <font>
        <b val="0"/>
        <name val="Calibri"/>
        <scheme val="minor"/>
      </font>
    </dxf>
  </rfmt>
  <rfmt sheetId="12" sqref="D359" start="0" length="0">
    <dxf>
      <font>
        <b val="0"/>
        <name val="Calibri"/>
        <scheme val="minor"/>
      </font>
      <numFmt numFmtId="0" formatCode="General"/>
      <protection locked="1"/>
    </dxf>
  </rfmt>
  <rfmt sheetId="12" sqref="E359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359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359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359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359" start="0" length="0">
    <dxf>
      <font>
        <b val="0"/>
        <name val="Calibri"/>
        <scheme val="minor"/>
      </font>
    </dxf>
  </rfmt>
  <rfmt sheetId="12" s="1" sqref="J359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359" start="0" length="0">
    <dxf>
      <font>
        <b val="0"/>
        <name val="Calibri"/>
        <scheme val="minor"/>
      </font>
      <border outline="0">
        <left/>
      </border>
    </dxf>
  </rfmt>
  <rfmt sheetId="12" sqref="L3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5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5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59:XFD359" start="0" length="0">
    <dxf>
      <font>
        <b val="0"/>
        <sz val="10"/>
        <color auto="1"/>
        <name val="Arial Cyr"/>
        <scheme val="none"/>
      </font>
    </dxf>
  </rfmt>
  <rfmt sheetId="12" sqref="A473" start="0" length="0">
    <dxf>
      <font>
        <b val="0"/>
        <sz val="10"/>
        <color auto="1"/>
        <name val="Arial Cyr"/>
        <scheme val="none"/>
      </font>
    </dxf>
  </rfmt>
  <rfmt sheetId="12" sqref="B473" start="0" length="0">
    <dxf>
      <font>
        <b val="0"/>
        <sz val="9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7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473" start="0" length="0">
    <dxf>
      <font>
        <b val="0"/>
        <sz val="11"/>
        <name val="Calibri"/>
        <scheme val="minor"/>
      </font>
      <numFmt numFmtId="0" formatCode="General"/>
      <protection locked="1"/>
    </dxf>
  </rfmt>
  <rfmt sheetId="12" sqref="E473" start="0" length="0">
    <dxf>
      <font>
        <b val="0"/>
        <sz val="12"/>
        <color theme="1"/>
        <name val="Times New Roman"/>
        <scheme val="none"/>
      </font>
      <fill>
        <patternFill patternType="solid">
          <bgColor rgb="FFFFFFCC"/>
        </patternFill>
      </fill>
      <alignment wrapText="0" readingOrder="0"/>
    </dxf>
  </rfmt>
  <rfmt sheetId="12" s="1" sqref="F473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73" start="0" length="0">
    <dxf>
      <font>
        <b val="0"/>
        <sz val="12"/>
        <color rgb="FF000000"/>
        <name val="Times New Roman"/>
        <scheme val="none"/>
      </font>
      <fill>
        <patternFill patternType="solid">
          <bgColor rgb="FFFFFFCC"/>
        </patternFill>
      </fill>
      <alignment vertical="center" wrapText="0" readingOrder="0"/>
    </dxf>
  </rfmt>
  <rfmt sheetId="12" sqref="H473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473" start="0" length="0">
    <dxf>
      <font>
        <b val="0"/>
        <sz val="11"/>
        <name val="Calibri"/>
        <scheme val="minor"/>
      </font>
      <fill>
        <patternFill patternType="none">
          <bgColor indexed="65"/>
        </patternFill>
      </fill>
    </dxf>
  </rfmt>
  <rfmt sheetId="12" s="1" sqref="J473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473" start="0" length="0">
    <dxf>
      <font>
        <b val="0"/>
        <sz val="11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473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7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7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73:XFD473" start="0" length="0">
    <dxf>
      <font>
        <b val="0"/>
        <sz val="10"/>
        <color auto="1"/>
        <name val="Arial Cyr"/>
        <scheme val="none"/>
      </font>
    </dxf>
  </rfmt>
  <rfmt sheetId="12" sqref="A474" start="0" length="0">
    <dxf>
      <font>
        <b val="0"/>
        <sz val="10"/>
        <color auto="1"/>
        <name val="Arial Cyr"/>
        <scheme val="none"/>
      </font>
    </dxf>
  </rfmt>
  <rfmt sheetId="12" sqref="B474" start="0" length="0">
    <dxf>
      <font>
        <b val="0"/>
        <sz val="9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7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474" start="0" length="0">
    <dxf>
      <font>
        <b val="0"/>
        <sz val="11"/>
        <name val="Calibri"/>
        <scheme val="minor"/>
      </font>
      <numFmt numFmtId="0" formatCode="General"/>
      <protection locked="1"/>
    </dxf>
  </rfmt>
  <rfmt sheetId="12" sqref="E474" start="0" length="0">
    <dxf>
      <font>
        <b val="0"/>
        <sz val="12"/>
        <color theme="1"/>
        <name val="Times New Roman"/>
        <scheme val="none"/>
      </font>
      <fill>
        <patternFill patternType="solid">
          <bgColor rgb="FFFFFFCC"/>
        </patternFill>
      </fill>
      <alignment wrapText="0" readingOrder="0"/>
    </dxf>
  </rfmt>
  <rfmt sheetId="12" s="1" sqref="F474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74" start="0" length="0">
    <dxf>
      <font>
        <b val="0"/>
        <sz val="12"/>
        <color theme="1"/>
        <name val="Times New Roman"/>
        <scheme val="none"/>
      </font>
      <fill>
        <patternFill patternType="solid">
          <bgColor rgb="FFFFFFCC"/>
        </patternFill>
      </fill>
      <alignment vertical="center" wrapText="0" readingOrder="0"/>
    </dxf>
  </rfmt>
  <rfmt sheetId="12" sqref="H47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474" start="0" length="0">
    <dxf>
      <font>
        <b val="0"/>
        <sz val="11"/>
        <name val="Calibri"/>
        <scheme val="minor"/>
      </font>
      <fill>
        <patternFill patternType="none">
          <bgColor indexed="65"/>
        </patternFill>
      </fill>
    </dxf>
  </rfmt>
  <rfmt sheetId="12" s="1" sqref="J474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474" start="0" length="0">
    <dxf>
      <font>
        <b val="0"/>
        <sz val="11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474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7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7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74:XFD474" start="0" length="0">
    <dxf>
      <font>
        <b val="0"/>
        <sz val="10"/>
        <color auto="1"/>
        <name val="Arial Cyr"/>
        <scheme val="none"/>
      </font>
    </dxf>
  </rfmt>
  <rfmt sheetId="12" sqref="A8" start="0" length="0">
    <dxf>
      <font>
        <b val="0"/>
        <sz val="10"/>
        <color auto="1"/>
        <name val="Arial Cyr"/>
        <scheme val="none"/>
      </font>
    </dxf>
  </rfmt>
  <rfmt sheetId="12" sqref="B8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8" start="0" length="0">
    <dxf>
      <font>
        <b val="0"/>
        <name val="Calibri"/>
        <scheme val="minor"/>
      </font>
    </dxf>
  </rfmt>
  <rfmt sheetId="12" sqref="D8" start="0" length="0">
    <dxf>
      <font>
        <b val="0"/>
        <name val="Calibri"/>
        <scheme val="minor"/>
      </font>
      <numFmt numFmtId="0" formatCode="General"/>
      <protection locked="1"/>
    </dxf>
  </rfmt>
  <rfmt sheetId="12" sqref="E8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8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8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8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8" start="0" length="0">
    <dxf>
      <font>
        <b val="0"/>
        <name val="Calibri"/>
        <scheme val="minor"/>
      </font>
      <protection locked="0"/>
    </dxf>
  </rfmt>
  <rfmt sheetId="12" s="1" sqref="J8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8" start="0" length="0">
    <dxf>
      <font>
        <b val="0"/>
        <name val="Calibri"/>
        <scheme val="minor"/>
      </font>
      <border outline="0">
        <left/>
      </border>
    </dxf>
  </rfmt>
  <rfmt sheetId="12" sqref="L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8:XFD8" start="0" length="0">
    <dxf>
      <font>
        <b val="0"/>
        <sz val="10"/>
        <color auto="1"/>
        <name val="Arial Cyr"/>
        <scheme val="none"/>
      </font>
    </dxf>
  </rfmt>
  <rfmt sheetId="12" sqref="A54" start="0" length="0">
    <dxf>
      <font>
        <b val="0"/>
        <sz val="10"/>
        <color auto="1"/>
        <name val="Arial Cyr"/>
        <scheme val="none"/>
      </font>
    </dxf>
  </rfmt>
  <rfmt sheetId="12" sqref="B54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54" start="0" length="0">
    <dxf>
      <font>
        <b val="0"/>
        <name val="Calibri"/>
        <scheme val="minor"/>
      </font>
    </dxf>
  </rfmt>
  <rfmt sheetId="12" sqref="D54" start="0" length="0">
    <dxf>
      <font>
        <b val="0"/>
        <name val="Calibri"/>
        <scheme val="minor"/>
      </font>
      <numFmt numFmtId="0" formatCode="General"/>
      <protection locked="1"/>
    </dxf>
  </rfmt>
  <rfmt sheetId="12" sqref="E54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54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54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54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="1" sqref="I54" start="0" length="0">
    <dxf>
      <font>
        <b val="0"/>
        <u/>
        <sz val="10"/>
        <color auto="1"/>
        <name val="Calibri"/>
        <scheme val="minor"/>
      </font>
      <protection locked="0"/>
    </dxf>
  </rfmt>
  <rfmt sheetId="12" s="1" sqref="J54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54" start="0" length="0">
    <dxf>
      <font>
        <b val="0"/>
        <name val="Calibri"/>
        <scheme val="minor"/>
      </font>
      <border outline="0">
        <left/>
      </border>
    </dxf>
  </rfmt>
  <rfmt sheetId="12" sqref="L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5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4:XFD54" start="0" length="0">
    <dxf>
      <font>
        <b val="0"/>
        <sz val="10"/>
        <color auto="1"/>
        <name val="Arial Cyr"/>
        <scheme val="none"/>
      </font>
    </dxf>
  </rfmt>
  <rfmt sheetId="12" sqref="A356" start="0" length="0">
    <dxf>
      <font>
        <b val="0"/>
        <sz val="10"/>
        <color auto="1"/>
        <name val="Arial Cyr"/>
        <scheme val="none"/>
      </font>
    </dxf>
  </rfmt>
  <rfmt sheetId="12" sqref="B356" start="0" length="0">
    <dxf>
      <font>
        <b val="0"/>
        <color indexed="8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  <protection locked="0"/>
    </dxf>
  </rfmt>
  <rfmt sheetId="12" sqref="C35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56" start="0" length="0">
    <dxf>
      <font>
        <b val="0"/>
        <sz val="9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35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5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356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5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35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J356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356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3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5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5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56:XFD356" start="0" length="0">
    <dxf>
      <font>
        <b val="0"/>
        <sz val="10"/>
        <color auto="1"/>
        <name val="Arial Cyr"/>
        <scheme val="none"/>
      </font>
    </dxf>
  </rfmt>
  <rfmt sheetId="12" sqref="A30" start="0" length="0">
    <dxf>
      <font>
        <b val="0"/>
        <sz val="10"/>
        <color auto="1"/>
        <name val="Arial Cyr"/>
        <scheme val="none"/>
      </font>
    </dxf>
  </rfmt>
  <rfmt sheetId="12" sqref="B30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</dxf>
  </rfmt>
  <rfmt sheetId="12" sqref="C3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0" start="0" length="0">
    <dxf>
      <font>
        <b val="0"/>
        <sz val="9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30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30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30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0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I30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J30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30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0:XFD30" start="0" length="0">
    <dxf>
      <font>
        <b val="0"/>
        <sz val="10"/>
        <color auto="1"/>
        <name val="Arial Cyr"/>
        <scheme val="none"/>
      </font>
    </dxf>
  </rfmt>
  <rfmt sheetId="12" sqref="A53" start="0" length="0">
    <dxf>
      <font>
        <b val="0"/>
        <sz val="10"/>
        <color auto="1"/>
        <name val="Arial Cyr"/>
        <scheme val="none"/>
      </font>
    </dxf>
  </rfmt>
  <rfmt sheetId="12" sqref="B53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</dxf>
  </rfmt>
  <rfmt sheetId="12" sqref="C5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53" start="0" length="0">
    <dxf>
      <font>
        <b val="0"/>
        <sz val="9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53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53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53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53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I53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J53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53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5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3:XFD53" start="0" length="0">
    <dxf>
      <font>
        <b val="0"/>
        <sz val="10"/>
        <color auto="1"/>
        <name val="Arial Cyr"/>
        <scheme val="none"/>
      </font>
    </dxf>
  </rfmt>
  <rfmt sheetId="12" sqref="A274" start="0" length="0">
    <dxf>
      <font>
        <b val="0"/>
        <sz val="10"/>
        <color auto="1"/>
        <name val="Arial Cyr"/>
        <scheme val="none"/>
      </font>
    </dxf>
  </rfmt>
  <rfmt sheetId="12" sqref="B274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274" start="0" length="0">
    <dxf>
      <font>
        <b val="0"/>
        <name val="Calibri"/>
        <scheme val="minor"/>
      </font>
    </dxf>
  </rfmt>
  <rfmt sheetId="12" sqref="D274" start="0" length="0">
    <dxf>
      <font>
        <b val="0"/>
        <name val="Calibri"/>
        <scheme val="minor"/>
      </font>
      <numFmt numFmtId="0" formatCode="General"/>
      <protection locked="1"/>
    </dxf>
  </rfmt>
  <rfmt sheetId="12" sqref="E274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274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274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274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274" start="0" length="0">
    <dxf>
      <font>
        <b val="0"/>
        <name val="Calibri"/>
        <scheme val="minor"/>
      </font>
    </dxf>
  </rfmt>
  <rfmt sheetId="12" s="1" sqref="J274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274" start="0" length="0">
    <dxf>
      <font>
        <b val="0"/>
        <name val="Calibri"/>
        <scheme val="minor"/>
      </font>
      <border outline="0">
        <left/>
      </border>
    </dxf>
  </rfmt>
  <rfmt sheetId="12" sqref="L2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7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7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74:XFD274" start="0" length="0">
    <dxf>
      <font>
        <b val="0"/>
        <sz val="10"/>
        <color auto="1"/>
        <name val="Arial Cyr"/>
        <scheme val="none"/>
      </font>
    </dxf>
  </rfmt>
  <rfmt sheetId="12" sqref="A118" start="0" length="0">
    <dxf>
      <font>
        <b val="0"/>
        <sz val="10"/>
        <color auto="1"/>
        <name val="Arial Cyr"/>
        <scheme val="none"/>
      </font>
    </dxf>
  </rfmt>
  <rfmt sheetId="12" sqref="B118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11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18" start="0" length="0">
    <dxf>
      <font>
        <b val="0"/>
        <name val="Calibri"/>
        <scheme val="minor"/>
      </font>
      <numFmt numFmtId="0" formatCode="General"/>
      <protection locked="1"/>
    </dxf>
  </rfmt>
  <rfmt sheetId="12" sqref="E118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11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18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1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118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118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118" start="0" length="0">
    <dxf>
      <font>
        <b val="0"/>
        <name val="Calibri"/>
        <scheme val="minor"/>
      </font>
      <border outline="0">
        <left/>
      </border>
    </dxf>
  </rfmt>
  <rfmt sheetId="12" sqref="L1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1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1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18:XFD118" start="0" length="0">
    <dxf>
      <font>
        <b val="0"/>
        <sz val="10"/>
        <color auto="1"/>
        <name val="Arial Cyr"/>
        <scheme val="none"/>
      </font>
    </dxf>
  </rfmt>
  <rfmt sheetId="12" sqref="A471" start="0" length="0">
    <dxf>
      <font>
        <b val="0"/>
        <sz val="10"/>
        <color auto="1"/>
        <name val="Arial Cyr"/>
        <scheme val="none"/>
      </font>
    </dxf>
  </rfmt>
  <rfmt sheetId="12" sqref="B471" start="0" length="0">
    <dxf>
      <font>
        <b val="0"/>
        <sz val="9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71" start="0" length="0">
    <dxf>
      <font>
        <b val="0"/>
        <name val="Calibri"/>
        <scheme val="minor"/>
      </font>
    </dxf>
  </rfmt>
  <rfmt sheetId="12" sqref="D471" start="0" length="0">
    <dxf>
      <font>
        <b val="0"/>
        <name val="Calibri"/>
        <scheme val="minor"/>
      </font>
      <numFmt numFmtId="0" formatCode="General"/>
      <protection locked="1"/>
    </dxf>
  </rfmt>
  <rfmt sheetId="12" sqref="E471" start="0" length="0">
    <dxf>
      <font>
        <b val="0"/>
        <color theme="1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F471" start="0" length="0">
    <dxf>
      <font>
        <b val="0"/>
        <sz val="10"/>
        <color auto="1"/>
        <name val="Calibri"/>
        <scheme val="minor"/>
      </font>
      <fill>
        <patternFill patternType="solid">
          <bgColor theme="0"/>
        </patternFill>
      </fill>
    </dxf>
  </rfmt>
  <rfmt sheetId="12" s="1" sqref="G471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alignment vertical="center" readingOrder="0"/>
      <protection locked="0"/>
    </dxf>
  </rfmt>
  <rfmt sheetId="12" sqref="H471" start="0" length="0">
    <dxf>
      <font>
        <b val="0"/>
        <name val="Calibri"/>
        <scheme val="minor"/>
      </font>
    </dxf>
  </rfmt>
  <rfmt sheetId="12" sqref="I471" start="0" length="0">
    <dxf>
      <font>
        <b val="0"/>
        <name val="Calibri"/>
        <scheme val="minor"/>
      </font>
      <numFmt numFmtId="30" formatCode="@"/>
    </dxf>
  </rfmt>
  <rfmt sheetId="12" s="1" sqref="J471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471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471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7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7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71:XFD471" start="0" length="0">
    <dxf>
      <font>
        <b val="0"/>
        <sz val="10"/>
        <color auto="1"/>
        <name val="Arial Cyr"/>
        <scheme val="none"/>
      </font>
    </dxf>
  </rfmt>
  <rfmt sheetId="12" sqref="A49" start="0" length="0">
    <dxf>
      <font>
        <b val="0"/>
        <sz val="10"/>
        <color auto="1"/>
        <name val="Arial Cyr"/>
        <scheme val="none"/>
      </font>
    </dxf>
  </rfmt>
  <rfmt sheetId="12" sqref="B49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49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49" start="0" length="0">
    <dxf>
      <font>
        <b val="0"/>
        <name val="Calibri"/>
        <scheme val="minor"/>
      </font>
      <numFmt numFmtId="0" formatCode="General"/>
      <protection locked="1"/>
    </dxf>
  </rfmt>
  <rfmt sheetId="12" sqref="E49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49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49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49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49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49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49" start="0" length="0">
    <dxf>
      <font>
        <b val="0"/>
        <name val="Calibri"/>
        <scheme val="minor"/>
      </font>
      <border outline="0">
        <left/>
      </border>
    </dxf>
  </rfmt>
  <rfmt sheetId="12" sqref="L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4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9:XFD49" start="0" length="0">
    <dxf>
      <font>
        <b val="0"/>
        <sz val="10"/>
        <color auto="1"/>
        <name val="Arial Cyr"/>
        <scheme val="none"/>
      </font>
    </dxf>
  </rfmt>
  <rfmt sheetId="12" sqref="A360" start="0" length="0">
    <dxf>
      <font>
        <b val="0"/>
        <sz val="10"/>
        <color auto="1"/>
        <name val="Arial Cyr"/>
        <scheme val="none"/>
      </font>
    </dxf>
  </rfmt>
  <rfmt sheetId="12" sqref="B360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60" start="0" length="0">
    <dxf>
      <font>
        <b val="0"/>
        <name val="Calibri"/>
        <scheme val="minor"/>
      </font>
    </dxf>
  </rfmt>
  <rfmt sheetId="12" sqref="D360" start="0" length="0">
    <dxf>
      <font>
        <b val="0"/>
        <name val="Calibri"/>
        <scheme val="minor"/>
      </font>
      <numFmt numFmtId="0" formatCode="General"/>
      <protection locked="1"/>
    </dxf>
  </rfmt>
  <rfmt sheetId="12" sqref="E36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36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36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36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360" start="0" length="0">
    <dxf>
      <font>
        <b val="0"/>
        <name val="Calibri"/>
        <scheme val="minor"/>
      </font>
    </dxf>
  </rfmt>
  <rfmt sheetId="12" s="1" sqref="J360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360" start="0" length="0">
    <dxf>
      <font>
        <b val="0"/>
        <name val="Calibri"/>
        <scheme val="minor"/>
      </font>
      <border outline="0">
        <left/>
      </border>
    </dxf>
  </rfmt>
  <rfmt sheetId="12" sqref="L3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6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6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60:XFD360" start="0" length="0">
    <dxf>
      <font>
        <b val="0"/>
        <sz val="10"/>
        <color auto="1"/>
        <name val="Arial Cyr"/>
        <scheme val="none"/>
      </font>
    </dxf>
  </rfmt>
  <rfmt sheetId="12" sqref="A98" start="0" length="0">
    <dxf>
      <font>
        <b val="0"/>
        <sz val="10"/>
        <color auto="1"/>
        <name val="Arial Cyr"/>
        <scheme val="none"/>
      </font>
    </dxf>
  </rfmt>
  <rfmt sheetId="12" sqref="B98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9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98" start="0" length="0">
    <dxf>
      <font>
        <b val="0"/>
        <name val="Calibri"/>
        <scheme val="minor"/>
      </font>
      <numFmt numFmtId="0" formatCode="General"/>
      <protection locked="1"/>
    </dxf>
  </rfmt>
  <rfmt sheetId="12" sqref="E98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9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98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9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98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98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98" start="0" length="0">
    <dxf>
      <font>
        <b val="0"/>
        <name val="Calibri"/>
        <scheme val="minor"/>
      </font>
      <border outline="0">
        <left/>
      </border>
    </dxf>
  </rfmt>
  <rfmt sheetId="12" sqref="L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9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9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98:XFD98" start="0" length="0">
    <dxf>
      <font>
        <b val="0"/>
        <sz val="10"/>
        <color auto="1"/>
        <name val="Arial Cyr"/>
        <scheme val="none"/>
      </font>
    </dxf>
  </rfmt>
  <rfmt sheetId="12" sqref="A99" start="0" length="0">
    <dxf>
      <font>
        <b val="0"/>
        <sz val="10"/>
        <color auto="1"/>
        <name val="Arial Cyr"/>
        <scheme val="none"/>
      </font>
    </dxf>
  </rfmt>
  <rfmt sheetId="12" sqref="B99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99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99" start="0" length="0">
    <dxf>
      <font>
        <b val="0"/>
        <name val="Calibri"/>
        <scheme val="minor"/>
      </font>
      <numFmt numFmtId="0" formatCode="General"/>
      <protection locked="1"/>
    </dxf>
  </rfmt>
  <rfmt sheetId="12" sqref="E99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99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99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99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99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99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99" start="0" length="0">
    <dxf>
      <font>
        <b val="0"/>
        <name val="Calibri"/>
        <scheme val="minor"/>
      </font>
      <border outline="0">
        <left/>
      </border>
    </dxf>
  </rfmt>
  <rfmt sheetId="12" sqref="L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9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9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99:XFD99" start="0" length="0">
    <dxf>
      <font>
        <b val="0"/>
        <sz val="10"/>
        <color auto="1"/>
        <name val="Arial Cyr"/>
        <scheme val="none"/>
      </font>
    </dxf>
  </rfmt>
  <rfmt sheetId="12" sqref="A100" start="0" length="0">
    <dxf>
      <font>
        <b val="0"/>
        <sz val="10"/>
        <color auto="1"/>
        <name val="Arial Cyr"/>
        <scheme val="none"/>
      </font>
    </dxf>
  </rfmt>
  <rfmt sheetId="12" sqref="B100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</dxf>
  </rfmt>
  <rfmt sheetId="12" sqref="C10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00" start="0" length="0">
    <dxf>
      <font>
        <b val="0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10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10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10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10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100" start="0" length="0">
    <dxf>
      <font>
        <b val="0"/>
        <name val="Calibri"/>
        <scheme val="minor"/>
      </font>
    </dxf>
  </rfmt>
  <rfmt sheetId="12" s="1" sqref="J100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100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1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0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0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00:XFD100" start="0" length="0">
    <dxf>
      <font>
        <b val="0"/>
        <sz val="10"/>
        <color auto="1"/>
        <name val="Arial Cyr"/>
        <scheme val="none"/>
      </font>
    </dxf>
  </rfmt>
  <rfmt sheetId="12" sqref="A101" start="0" length="0">
    <dxf>
      <font>
        <b val="0"/>
        <sz val="10"/>
        <color auto="1"/>
        <name val="Arial Cyr"/>
        <scheme val="none"/>
      </font>
    </dxf>
  </rfmt>
  <rfmt sheetId="12" sqref="B101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</dxf>
  </rfmt>
  <rfmt sheetId="12" sqref="C10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01" start="0" length="0">
    <dxf>
      <font>
        <b val="0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101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10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01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01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101" start="0" length="0">
    <dxf>
      <font>
        <b val="0"/>
        <name val="Calibri"/>
        <scheme val="minor"/>
      </font>
    </dxf>
  </rfmt>
  <rfmt sheetId="12" s="1" sqref="J101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101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1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0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0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01:XFD101" start="0" length="0">
    <dxf>
      <font>
        <b val="0"/>
        <sz val="10"/>
        <color auto="1"/>
        <name val="Arial Cyr"/>
        <scheme val="none"/>
      </font>
    </dxf>
  </rfmt>
  <rfmt sheetId="12" sqref="A102" start="0" length="0">
    <dxf>
      <font>
        <b val="0"/>
        <sz val="10"/>
        <color auto="1"/>
        <name val="Arial Cyr"/>
        <scheme val="none"/>
      </font>
    </dxf>
  </rfmt>
  <rfmt sheetId="12" sqref="B102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</dxf>
  </rfmt>
  <rfmt sheetId="12" sqref="C10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02" start="0" length="0">
    <dxf>
      <font>
        <b val="0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102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10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02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0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102" start="0" length="0">
    <dxf>
      <font>
        <b val="0"/>
        <name val="Calibri"/>
        <scheme val="minor"/>
      </font>
    </dxf>
  </rfmt>
  <rfmt sheetId="12" s="1" sqref="J102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102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1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0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0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02:XFD102" start="0" length="0">
    <dxf>
      <font>
        <b val="0"/>
        <sz val="10"/>
        <color auto="1"/>
        <name val="Arial Cyr"/>
        <scheme val="none"/>
      </font>
    </dxf>
  </rfmt>
  <rfmt sheetId="12" sqref="A103" start="0" length="0">
    <dxf>
      <font>
        <b val="0"/>
        <sz val="10"/>
        <color auto="1"/>
        <name val="Arial Cyr"/>
        <scheme val="none"/>
      </font>
    </dxf>
  </rfmt>
  <rfmt sheetId="12" sqref="B103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10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03" start="0" length="0">
    <dxf>
      <font>
        <b val="0"/>
        <name val="Calibri"/>
        <scheme val="minor"/>
      </font>
      <numFmt numFmtId="0" formatCode="General"/>
      <protection locked="1"/>
    </dxf>
  </rfmt>
  <rfmt sheetId="12" sqref="E103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10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03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0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103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103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103" start="0" length="0">
    <dxf>
      <font>
        <b val="0"/>
        <name val="Calibri"/>
        <scheme val="minor"/>
      </font>
      <border outline="0">
        <left/>
      </border>
    </dxf>
  </rfmt>
  <rfmt sheetId="12" sqref="L1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0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0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03:XFD103" start="0" length="0">
    <dxf>
      <font>
        <b val="0"/>
        <sz val="10"/>
        <color auto="1"/>
        <name val="Arial Cyr"/>
        <scheme val="none"/>
      </font>
    </dxf>
  </rfmt>
  <rfmt sheetId="12" sqref="A104" start="0" length="0">
    <dxf>
      <font>
        <b val="0"/>
        <sz val="10"/>
        <color auto="1"/>
        <name val="Arial Cyr"/>
        <scheme val="none"/>
      </font>
    </dxf>
  </rfmt>
  <rfmt sheetId="12" sqref="B104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10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04" start="0" length="0">
    <dxf>
      <font>
        <b val="0"/>
        <name val="Calibri"/>
        <scheme val="minor"/>
      </font>
      <numFmt numFmtId="0" formatCode="General"/>
      <protection locked="1"/>
    </dxf>
  </rfmt>
  <rfmt sheetId="12" sqref="E104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10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04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0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104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104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104" start="0" length="0">
    <dxf>
      <font>
        <b val="0"/>
        <name val="Calibri"/>
        <scheme val="minor"/>
      </font>
      <border outline="0">
        <left/>
      </border>
    </dxf>
  </rfmt>
  <rfmt sheetId="12" sqref="L1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0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0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04:XFD104" start="0" length="0">
    <dxf>
      <font>
        <b val="0"/>
        <sz val="10"/>
        <color auto="1"/>
        <name val="Arial Cyr"/>
        <scheme val="none"/>
      </font>
    </dxf>
  </rfmt>
  <rfmt sheetId="12" sqref="A105" start="0" length="0">
    <dxf>
      <font>
        <b val="0"/>
        <sz val="10"/>
        <color auto="1"/>
        <name val="Arial Cyr"/>
        <scheme val="none"/>
      </font>
    </dxf>
  </rfmt>
  <rfmt sheetId="12" sqref="B105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10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05" start="0" length="0">
    <dxf>
      <font>
        <b val="0"/>
        <name val="Calibri"/>
        <scheme val="minor"/>
      </font>
      <numFmt numFmtId="0" formatCode="General"/>
      <protection locked="1"/>
    </dxf>
  </rfmt>
  <rfmt sheetId="12" sqref="E105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10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05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0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105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105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105" start="0" length="0">
    <dxf>
      <font>
        <b val="0"/>
        <name val="Calibri"/>
        <scheme val="minor"/>
      </font>
      <border outline="0">
        <left/>
      </border>
    </dxf>
  </rfmt>
  <rfmt sheetId="12" sqref="L1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0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0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05:XFD105" start="0" length="0">
    <dxf>
      <font>
        <b val="0"/>
        <sz val="10"/>
        <color auto="1"/>
        <name val="Arial Cyr"/>
        <scheme val="none"/>
      </font>
    </dxf>
  </rfmt>
  <rfmt sheetId="12" sqref="A106" start="0" length="0">
    <dxf>
      <font>
        <b val="0"/>
        <sz val="10"/>
        <color auto="1"/>
        <name val="Arial Cyr"/>
        <scheme val="none"/>
      </font>
    </dxf>
  </rfmt>
  <rfmt sheetId="12" sqref="B106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10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06" start="0" length="0">
    <dxf>
      <font>
        <b val="0"/>
        <name val="Calibri"/>
        <scheme val="minor"/>
      </font>
      <numFmt numFmtId="0" formatCode="General"/>
      <protection locked="1"/>
    </dxf>
  </rfmt>
  <rfmt sheetId="12" sqref="E106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10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06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0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106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106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106" start="0" length="0">
    <dxf>
      <font>
        <b val="0"/>
        <name val="Calibri"/>
        <scheme val="minor"/>
      </font>
      <border outline="0">
        <left/>
      </border>
    </dxf>
  </rfmt>
  <rfmt sheetId="12" sqref="L1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0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0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06:XFD106" start="0" length="0">
    <dxf>
      <font>
        <b val="0"/>
        <sz val="10"/>
        <color auto="1"/>
        <name val="Arial Cyr"/>
        <scheme val="none"/>
      </font>
    </dxf>
  </rfmt>
  <rfmt sheetId="12" sqref="A702" start="0" length="0">
    <dxf>
      <font>
        <b val="0"/>
        <sz val="10"/>
        <color auto="1"/>
        <name val="Arial Cyr"/>
        <scheme val="none"/>
      </font>
    </dxf>
  </rfmt>
  <rfmt sheetId="12" sqref="B702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02" start="0" length="0">
    <dxf>
      <font>
        <b val="0"/>
        <name val="Calibri"/>
        <scheme val="minor"/>
      </font>
    </dxf>
  </rfmt>
  <rfmt sheetId="12" sqref="D702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02" start="0" length="0">
    <dxf>
      <font>
        <b val="0"/>
        <name val="Calibri"/>
        <scheme val="minor"/>
      </font>
    </dxf>
  </rfmt>
  <rfmt sheetId="12" sqref="F702" start="0" length="0">
    <dxf>
      <font>
        <b val="0"/>
        <name val="Calibri"/>
        <scheme val="minor"/>
      </font>
    </dxf>
  </rfmt>
  <rfmt sheetId="12" s="1" sqref="G702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702" start="0" length="0">
    <dxf>
      <font>
        <b val="0"/>
        <name val="Calibri"/>
        <scheme val="minor"/>
      </font>
    </dxf>
  </rfmt>
  <rfmt sheetId="12" sqref="I702" start="0" length="0">
    <dxf>
      <font>
        <b val="0"/>
        <name val="Calibri"/>
        <scheme val="minor"/>
      </font>
      <numFmt numFmtId="30" formatCode="@"/>
    </dxf>
  </rfmt>
  <rfmt sheetId="12" s="1" sqref="J702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702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70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0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0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02:XFD702" start="0" length="0">
    <dxf>
      <font>
        <b val="0"/>
        <sz val="10"/>
        <color auto="1"/>
        <name val="Arial Cyr"/>
        <scheme val="none"/>
      </font>
    </dxf>
  </rfmt>
  <rfmt sheetId="12" sqref="A703" start="0" length="0">
    <dxf>
      <font>
        <b val="0"/>
        <sz val="10"/>
        <color auto="1"/>
        <name val="Arial Cyr"/>
        <scheme val="none"/>
      </font>
    </dxf>
  </rfmt>
  <rfmt sheetId="12" sqref="B703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03" start="0" length="0">
    <dxf>
      <font>
        <b val="0"/>
        <name val="Calibri"/>
        <scheme val="minor"/>
      </font>
    </dxf>
  </rfmt>
  <rfmt sheetId="12" sqref="D703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03" start="0" length="0">
    <dxf>
      <font>
        <b val="0"/>
        <name val="Calibri"/>
        <scheme val="minor"/>
      </font>
    </dxf>
  </rfmt>
  <rfmt sheetId="12" sqref="F703" start="0" length="0">
    <dxf>
      <font>
        <b val="0"/>
        <name val="Calibri"/>
        <scheme val="minor"/>
      </font>
    </dxf>
  </rfmt>
  <rfmt sheetId="12" s="1" sqref="G703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703" start="0" length="0">
    <dxf>
      <font>
        <b val="0"/>
        <name val="Calibri"/>
        <scheme val="minor"/>
      </font>
    </dxf>
  </rfmt>
  <rfmt sheetId="12" sqref="I703" start="0" length="0">
    <dxf>
      <font>
        <b val="0"/>
        <name val="Calibri"/>
        <scheme val="minor"/>
      </font>
      <numFmt numFmtId="30" formatCode="@"/>
    </dxf>
  </rfmt>
  <rfmt sheetId="12" s="1" sqref="J703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703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70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0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0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03:XFD703" start="0" length="0">
    <dxf>
      <font>
        <b val="0"/>
        <sz val="10"/>
        <color auto="1"/>
        <name val="Arial Cyr"/>
        <scheme val="none"/>
      </font>
    </dxf>
  </rfmt>
  <rfmt sheetId="12" sqref="A704" start="0" length="0">
    <dxf>
      <font>
        <b val="0"/>
        <sz val="10"/>
        <color auto="1"/>
        <name val="Arial Cyr"/>
        <scheme val="none"/>
      </font>
    </dxf>
  </rfmt>
  <rfmt sheetId="12" sqref="B704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0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704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0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0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0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0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70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704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704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70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0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0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04:XFD704" start="0" length="0">
    <dxf>
      <font>
        <b val="0"/>
        <sz val="10"/>
        <color auto="1"/>
        <name val="Arial Cyr"/>
        <scheme val="none"/>
      </font>
    </dxf>
  </rfmt>
  <rfmt sheetId="12" sqref="A712" start="0" length="0">
    <dxf>
      <font>
        <b val="0"/>
        <sz val="10"/>
        <color auto="1"/>
        <name val="Arial Cyr"/>
        <scheme val="none"/>
      </font>
    </dxf>
  </rfmt>
  <rfmt sheetId="12" sqref="B712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12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712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1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1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1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1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="1" sqref="I712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</dxf>
  </rfmt>
  <rfmt sheetId="12" s="1" sqref="J71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712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71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1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1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12:XFD712" start="0" length="0">
    <dxf>
      <font>
        <b val="0"/>
        <sz val="10"/>
        <color auto="1"/>
        <name val="Arial Cyr"/>
        <scheme val="none"/>
      </font>
    </dxf>
  </rfmt>
  <rfmt sheetId="12" sqref="A750" start="0" length="0">
    <dxf>
      <font>
        <b val="0"/>
        <sz val="10"/>
        <color auto="1"/>
        <name val="Arial Cyr"/>
        <scheme val="none"/>
      </font>
    </dxf>
  </rfmt>
  <rfmt sheetId="12" sqref="B750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="1" sqref="C750" start="0" length="0">
    <dxf>
      <font>
        <b val="0"/>
        <sz val="10"/>
        <color auto="1"/>
        <name val="Calibri"/>
        <scheme val="minor"/>
      </font>
      <fill>
        <patternFill patternType="none">
          <bgColor indexed="65"/>
        </patternFill>
      </fill>
    </dxf>
  </rfmt>
  <rfmt sheetId="12" sqref="D750" start="0" length="0">
    <dxf>
      <font>
        <b val="0"/>
        <color theme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top" readingOrder="0"/>
      <protection locked="1"/>
    </dxf>
  </rfmt>
  <rfmt sheetId="12" sqref="E75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5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5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5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750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protection locked="1"/>
    </dxf>
  </rfmt>
  <rfmt sheetId="12" s="1" sqref="J750" start="0" length="0">
    <dxf>
      <font>
        <b val="0"/>
        <u val="none"/>
        <sz val="10"/>
        <color auto="1"/>
        <name val="Times New Roman"/>
        <scheme val="none"/>
      </font>
      <border outline="0">
        <right/>
      </border>
    </dxf>
  </rfmt>
  <rfmt sheetId="12" sqref="K750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</border>
      <protection locked="1"/>
    </dxf>
  </rfmt>
  <rfmt sheetId="12" sqref="L75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5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5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5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5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50:XFD750" start="0" length="0">
    <dxf>
      <font>
        <b val="0"/>
        <sz val="10"/>
        <color auto="1"/>
        <name val="Arial Cyr"/>
        <scheme val="none"/>
      </font>
    </dxf>
  </rfmt>
  <rfmt sheetId="12" sqref="A582" start="0" length="0">
    <dxf>
      <font>
        <b val="0"/>
        <sz val="10"/>
        <color auto="1"/>
        <name val="Arial Cyr"/>
        <scheme val="none"/>
      </font>
    </dxf>
  </rfmt>
  <rfmt sheetId="12" sqref="B582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="1" sqref="C582" start="0" length="0">
    <dxf>
      <font>
        <b val="0"/>
        <sz val="10"/>
        <color auto="1"/>
        <name val="Calibri"/>
        <scheme val="minor"/>
      </font>
      <fill>
        <patternFill patternType="none">
          <bgColor indexed="65"/>
        </patternFill>
      </fill>
    </dxf>
  </rfmt>
  <rfmt sheetId="12" sqref="D582" start="0" length="0">
    <dxf>
      <font>
        <b val="0"/>
        <color theme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top" readingOrder="0"/>
      <protection locked="1"/>
    </dxf>
  </rfmt>
  <rfmt sheetId="12" sqref="E58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8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8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8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82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protection locked="1"/>
    </dxf>
  </rfmt>
  <rfmt sheetId="12" s="1" sqref="J582" start="0" length="0">
    <dxf>
      <font>
        <b val="0"/>
        <u val="none"/>
        <sz val="10"/>
        <color auto="1"/>
        <name val="Times New Roman"/>
        <scheme val="none"/>
      </font>
      <border outline="0">
        <right/>
      </border>
    </dxf>
  </rfmt>
  <rfmt sheetId="12" sqref="K582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</border>
      <protection locked="1"/>
    </dxf>
  </rfmt>
  <rfmt sheetId="12" sqref="L5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8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8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82:XFD582" start="0" length="0">
    <dxf>
      <font>
        <b val="0"/>
        <sz val="10"/>
        <color auto="1"/>
        <name val="Arial Cyr"/>
        <scheme val="none"/>
      </font>
    </dxf>
  </rfmt>
  <rfmt sheetId="12" sqref="A584" start="0" length="0">
    <dxf>
      <font>
        <b val="0"/>
        <sz val="10"/>
        <color auto="1"/>
        <name val="Arial Cyr"/>
        <scheme val="none"/>
      </font>
    </dxf>
  </rfmt>
  <rfmt sheetId="12" sqref="B584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="1" sqref="C584" start="0" length="0">
    <dxf>
      <font>
        <b val="0"/>
        <sz val="10"/>
        <color auto="1"/>
        <name val="Calibri"/>
        <scheme val="minor"/>
      </font>
      <fill>
        <patternFill patternType="none">
          <bgColor indexed="65"/>
        </patternFill>
      </fill>
    </dxf>
  </rfmt>
  <rfmt sheetId="12" sqref="D584" start="0" length="0">
    <dxf>
      <font>
        <b val="0"/>
        <color theme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top" readingOrder="0"/>
      <protection locked="1"/>
    </dxf>
  </rfmt>
  <rfmt sheetId="12" sqref="E58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8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8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8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84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protection locked="1"/>
    </dxf>
  </rfmt>
  <rfmt sheetId="12" s="1" sqref="J584" start="0" length="0">
    <dxf>
      <font>
        <b val="0"/>
        <u val="none"/>
        <sz val="10"/>
        <color auto="1"/>
        <name val="Times New Roman"/>
        <scheme val="none"/>
      </font>
      <border outline="0">
        <right/>
      </border>
    </dxf>
  </rfmt>
  <rfmt sheetId="12" sqref="K584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</border>
      <protection locked="1"/>
    </dxf>
  </rfmt>
  <rfmt sheetId="12" sqref="L5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8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8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84:XFD584" start="0" length="0">
    <dxf>
      <font>
        <b val="0"/>
        <sz val="10"/>
        <color auto="1"/>
        <name val="Arial Cyr"/>
        <scheme val="none"/>
      </font>
    </dxf>
  </rfmt>
  <rfmt sheetId="12" sqref="A586" start="0" length="0">
    <dxf>
      <font>
        <b val="0"/>
        <sz val="10"/>
        <color auto="1"/>
        <name val="Arial Cyr"/>
        <scheme val="none"/>
      </font>
    </dxf>
  </rfmt>
  <rfmt sheetId="12" sqref="B586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="1" sqref="C586" start="0" length="0">
    <dxf>
      <font>
        <b val="0"/>
        <sz val="10"/>
        <color auto="1"/>
        <name val="Calibri"/>
        <scheme val="minor"/>
      </font>
      <fill>
        <patternFill patternType="none">
          <bgColor indexed="65"/>
        </patternFill>
      </fill>
    </dxf>
  </rfmt>
  <rfmt sheetId="12" sqref="D586" start="0" length="0">
    <dxf>
      <font>
        <b val="0"/>
        <color theme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top" readingOrder="0"/>
      <protection locked="1"/>
    </dxf>
  </rfmt>
  <rfmt sheetId="12" sqref="E58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8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8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8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86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protection locked="1"/>
    </dxf>
  </rfmt>
  <rfmt sheetId="12" s="1" sqref="J586" start="0" length="0">
    <dxf>
      <font>
        <b val="0"/>
        <u val="none"/>
        <sz val="10"/>
        <color auto="1"/>
        <name val="Times New Roman"/>
        <scheme val="none"/>
      </font>
      <border outline="0">
        <right/>
      </border>
    </dxf>
  </rfmt>
  <rfmt sheetId="12" sqref="K586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</border>
      <protection locked="1"/>
    </dxf>
  </rfmt>
  <rfmt sheetId="12" sqref="L5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8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8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86:XFD586" start="0" length="0">
    <dxf>
      <font>
        <b val="0"/>
        <sz val="10"/>
        <color auto="1"/>
        <name val="Arial Cyr"/>
        <scheme val="none"/>
      </font>
    </dxf>
  </rfmt>
  <rfmt sheetId="12" sqref="A590" start="0" length="0">
    <dxf>
      <font>
        <b val="0"/>
        <sz val="10"/>
        <color auto="1"/>
        <name val="Arial Cyr"/>
        <scheme val="none"/>
      </font>
    </dxf>
  </rfmt>
  <rfmt sheetId="12" sqref="B590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="1" sqref="C590" start="0" length="0">
    <dxf>
      <font>
        <b val="0"/>
        <sz val="10"/>
        <color auto="1"/>
        <name val="Calibri"/>
        <scheme val="minor"/>
      </font>
      <fill>
        <patternFill patternType="none">
          <bgColor indexed="65"/>
        </patternFill>
      </fill>
    </dxf>
  </rfmt>
  <rfmt sheetId="12" sqref="D590" start="0" length="0">
    <dxf>
      <font>
        <b val="0"/>
        <color theme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top" readingOrder="0"/>
      <protection locked="1"/>
    </dxf>
  </rfmt>
  <rfmt sheetId="12" sqref="E59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9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9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9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90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protection locked="1"/>
    </dxf>
  </rfmt>
  <rfmt sheetId="12" s="1" sqref="J590" start="0" length="0">
    <dxf>
      <font>
        <b val="0"/>
        <u val="none"/>
        <sz val="10"/>
        <color auto="1"/>
        <name val="Times New Roman"/>
        <scheme val="none"/>
      </font>
      <border outline="0">
        <right/>
      </border>
    </dxf>
  </rfmt>
  <rfmt sheetId="12" sqref="K590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</border>
      <protection locked="1"/>
    </dxf>
  </rfmt>
  <rfmt sheetId="12" sqref="L5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9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9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90:XFD590" start="0" length="0">
    <dxf>
      <font>
        <b val="0"/>
        <sz val="10"/>
        <color auto="1"/>
        <name val="Arial Cyr"/>
        <scheme val="none"/>
      </font>
    </dxf>
  </rfmt>
  <rfmt sheetId="12" sqref="A721" start="0" length="0">
    <dxf>
      <font>
        <b val="0"/>
        <sz val="10"/>
        <color auto="1"/>
        <name val="Arial Cyr"/>
        <scheme val="none"/>
      </font>
    </dxf>
  </rfmt>
  <rfmt sheetId="12" sqref="B721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="1" sqref="C721" start="0" length="0">
    <dxf>
      <font>
        <b val="0"/>
        <sz val="10"/>
        <color auto="1"/>
        <name val="Calibri"/>
        <scheme val="minor"/>
      </font>
      <fill>
        <patternFill patternType="none">
          <bgColor indexed="65"/>
        </patternFill>
      </fill>
    </dxf>
  </rfmt>
  <rfmt sheetId="12" sqref="D721" start="0" length="0">
    <dxf>
      <font>
        <b val="0"/>
        <color theme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top" readingOrder="0"/>
      <protection locked="1"/>
    </dxf>
  </rfmt>
  <rfmt sheetId="12" sqref="E72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2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2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2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721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protection locked="1"/>
    </dxf>
  </rfmt>
  <rfmt sheetId="12" s="1" sqref="J721" start="0" length="0">
    <dxf>
      <font>
        <b val="0"/>
        <u val="none"/>
        <sz val="10"/>
        <color auto="1"/>
        <name val="Times New Roman"/>
        <scheme val="none"/>
      </font>
      <border outline="0">
        <right/>
      </border>
    </dxf>
  </rfmt>
  <rfmt sheetId="12" sqref="K721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</border>
      <protection locked="1"/>
    </dxf>
  </rfmt>
  <rfmt sheetId="12" sqref="L72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2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2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21:XFD721" start="0" length="0">
    <dxf>
      <font>
        <b val="0"/>
        <sz val="10"/>
        <color auto="1"/>
        <name val="Arial Cyr"/>
        <scheme val="none"/>
      </font>
    </dxf>
  </rfmt>
  <rfmt sheetId="12" sqref="A733" start="0" length="0">
    <dxf>
      <font>
        <b val="0"/>
        <sz val="10"/>
        <color auto="1"/>
        <name val="Arial Cyr"/>
        <scheme val="none"/>
      </font>
    </dxf>
  </rfmt>
  <rfmt sheetId="12" sqref="B733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="1" sqref="C733" start="0" length="0">
    <dxf>
      <font>
        <b val="0"/>
        <sz val="10"/>
        <color auto="1"/>
        <name val="Calibri"/>
        <scheme val="minor"/>
      </font>
      <fill>
        <patternFill patternType="none">
          <bgColor indexed="65"/>
        </patternFill>
      </fill>
    </dxf>
  </rfmt>
  <rfmt sheetId="12" sqref="D733" start="0" length="0">
    <dxf>
      <font>
        <b val="0"/>
        <color theme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top" readingOrder="0"/>
      <protection locked="1"/>
    </dxf>
  </rfmt>
  <rfmt sheetId="12" sqref="E733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33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33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33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733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protection locked="1"/>
    </dxf>
  </rfmt>
  <rfmt sheetId="12" s="1" sqref="J733" start="0" length="0">
    <dxf>
      <font>
        <b val="0"/>
        <u val="none"/>
        <sz val="10"/>
        <color auto="1"/>
        <name val="Times New Roman"/>
        <scheme val="none"/>
      </font>
      <border outline="0">
        <right/>
      </border>
    </dxf>
  </rfmt>
  <rfmt sheetId="12" sqref="K733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</border>
      <protection locked="1"/>
    </dxf>
  </rfmt>
  <rfmt sheetId="12" sqref="L73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3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3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33:XFD733" start="0" length="0">
    <dxf>
      <font>
        <b val="0"/>
        <sz val="10"/>
        <color auto="1"/>
        <name val="Arial Cyr"/>
        <scheme val="none"/>
      </font>
    </dxf>
  </rfmt>
  <rfmt sheetId="12" sqref="A577" start="0" length="0">
    <dxf>
      <font>
        <b val="0"/>
        <sz val="10"/>
        <color auto="1"/>
        <name val="Arial Cyr"/>
        <scheme val="none"/>
      </font>
    </dxf>
  </rfmt>
  <rfmt sheetId="12" sqref="B577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="1" sqref="C577" start="0" length="0">
    <dxf>
      <font>
        <b val="0"/>
        <sz val="10"/>
        <color auto="1"/>
        <name val="Calibri"/>
        <scheme val="minor"/>
      </font>
      <fill>
        <patternFill patternType="none">
          <bgColor indexed="65"/>
        </patternFill>
      </fill>
    </dxf>
  </rfmt>
  <rfmt sheetId="12" sqref="D577" start="0" length="0">
    <dxf>
      <font>
        <b val="0"/>
        <color theme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top" readingOrder="0"/>
      <protection locked="1"/>
    </dxf>
  </rfmt>
  <rfmt sheetId="12" sqref="E57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7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7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7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77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protection locked="1"/>
    </dxf>
  </rfmt>
  <rfmt sheetId="12" s="1" sqref="J577" start="0" length="0">
    <dxf>
      <font>
        <b val="0"/>
        <u val="none"/>
        <sz val="10"/>
        <color auto="1"/>
        <name val="Times New Roman"/>
        <scheme val="none"/>
      </font>
      <border outline="0">
        <right/>
      </border>
    </dxf>
  </rfmt>
  <rfmt sheetId="12" sqref="K577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</border>
      <protection locked="1"/>
    </dxf>
  </rfmt>
  <rfmt sheetId="12" sqref="L5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7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7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77:XFD577" start="0" length="0">
    <dxf>
      <font>
        <b val="0"/>
        <sz val="10"/>
        <color auto="1"/>
        <name val="Arial Cyr"/>
        <scheme val="none"/>
      </font>
    </dxf>
  </rfmt>
  <rfmt sheetId="12" sqref="A579" start="0" length="0">
    <dxf>
      <font>
        <b val="0"/>
        <sz val="10"/>
        <color auto="1"/>
        <name val="Arial Cyr"/>
        <scheme val="none"/>
      </font>
    </dxf>
  </rfmt>
  <rfmt sheetId="12" sqref="B579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="1" sqref="C579" start="0" length="0">
    <dxf>
      <font>
        <b val="0"/>
        <sz val="10"/>
        <color auto="1"/>
        <name val="Calibri"/>
        <scheme val="minor"/>
      </font>
      <fill>
        <patternFill patternType="none">
          <bgColor indexed="65"/>
        </patternFill>
      </fill>
    </dxf>
  </rfmt>
  <rfmt sheetId="12" sqref="D579" start="0" length="0">
    <dxf>
      <font>
        <b val="0"/>
        <color theme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top" readingOrder="0"/>
      <protection locked="1"/>
    </dxf>
  </rfmt>
  <rfmt sheetId="12" sqref="E579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79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79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79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79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protection locked="1"/>
    </dxf>
  </rfmt>
  <rfmt sheetId="12" s="1" sqref="J579" start="0" length="0">
    <dxf>
      <font>
        <b val="0"/>
        <u val="none"/>
        <sz val="10"/>
        <color auto="1"/>
        <name val="Times New Roman"/>
        <scheme val="none"/>
      </font>
      <border outline="0">
        <right/>
      </border>
    </dxf>
  </rfmt>
  <rfmt sheetId="12" sqref="K579" start="0" length="0">
    <dxf>
      <font>
        <b val="0"/>
        <color theme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  <border outline="0">
        <left/>
      </border>
      <protection locked="1"/>
    </dxf>
  </rfmt>
  <rfmt sheetId="12" sqref="L5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7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7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79:XFD579" start="0" length="0">
    <dxf>
      <font>
        <b val="0"/>
        <sz val="10"/>
        <color auto="1"/>
        <name val="Arial Cyr"/>
        <scheme val="none"/>
      </font>
    </dxf>
  </rfmt>
  <rfmt sheetId="12" sqref="A585" start="0" length="0">
    <dxf>
      <font>
        <b val="0"/>
        <sz val="10"/>
        <color auto="1"/>
        <name val="Arial Cyr"/>
        <scheme val="none"/>
      </font>
    </dxf>
  </rfmt>
  <rfmt sheetId="12" sqref="B585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58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585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8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8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8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8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8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85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585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5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8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8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85:XFD585" start="0" length="0">
    <dxf>
      <font>
        <b val="0"/>
        <sz val="10"/>
        <color auto="1"/>
        <name val="Arial Cyr"/>
        <scheme val="none"/>
      </font>
    </dxf>
  </rfmt>
  <rfmt sheetId="12" sqref="A589" start="0" length="0">
    <dxf>
      <font>
        <b val="0"/>
        <sz val="10"/>
        <color auto="1"/>
        <name val="Arial Cyr"/>
        <scheme val="none"/>
      </font>
    </dxf>
  </rfmt>
  <rfmt sheetId="12" sqref="B589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589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589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89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89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89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89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="1" sqref="I589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</dxf>
  </rfmt>
  <rfmt sheetId="12" s="1" sqref="J589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589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5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8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8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89:XFD589" start="0" length="0">
    <dxf>
      <font>
        <b val="0"/>
        <sz val="10"/>
        <color auto="1"/>
        <name val="Arial Cyr"/>
        <scheme val="none"/>
      </font>
    </dxf>
  </rfmt>
  <rfmt sheetId="12" sqref="A26" start="0" length="0">
    <dxf>
      <font>
        <b val="0"/>
        <sz val="10"/>
        <color auto="1"/>
        <name val="Arial Cyr"/>
        <scheme val="none"/>
      </font>
    </dxf>
  </rfmt>
  <rfmt sheetId="12" sqref="B26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26" start="0" length="0">
    <dxf>
      <font>
        <b val="0"/>
        <name val="Calibri"/>
        <scheme val="minor"/>
      </font>
    </dxf>
  </rfmt>
  <rfmt sheetId="12" sqref="D26" start="0" length="0">
    <dxf>
      <font>
        <b val="0"/>
        <name val="Calibri"/>
        <scheme val="minor"/>
      </font>
      <numFmt numFmtId="0" formatCode="General"/>
      <protection locked="1"/>
    </dxf>
  </rfmt>
  <rfmt sheetId="12" sqref="E26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26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26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26" start="0" length="0">
    <dxf>
      <font>
        <b val="0"/>
        <sz val="12"/>
        <name val="Arial"/>
        <scheme val="none"/>
      </font>
      <fill>
        <patternFill>
          <bgColor rgb="FFFFFFCC"/>
        </patternFill>
      </fill>
      <alignment wrapText="0" readingOrder="0"/>
    </dxf>
  </rfmt>
  <rfmt sheetId="12" sqref="I26" start="0" length="0">
    <dxf>
      <font>
        <b val="0"/>
        <name val="Calibri"/>
        <scheme val="minor"/>
      </font>
      <protection locked="0"/>
    </dxf>
  </rfmt>
  <rfmt sheetId="12" s="1" sqref="J26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26" start="0" length="0">
    <dxf>
      <font>
        <b val="0"/>
        <name val="Calibri"/>
        <scheme val="minor"/>
      </font>
      <border outline="0">
        <left/>
      </border>
    </dxf>
  </rfmt>
  <rfmt sheetId="12" sqref="L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6:XFD26" start="0" length="0">
    <dxf>
      <font>
        <b val="0"/>
        <sz val="10"/>
        <color auto="1"/>
        <name val="Arial Cyr"/>
        <scheme val="none"/>
      </font>
    </dxf>
  </rfmt>
  <rfmt sheetId="12" sqref="A91" start="0" length="0">
    <dxf>
      <font>
        <b val="0"/>
        <sz val="10"/>
        <color auto="1"/>
        <name val="Arial Cyr"/>
        <scheme val="none"/>
      </font>
    </dxf>
  </rfmt>
  <rfmt sheetId="12" sqref="B91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91" start="0" length="0">
    <dxf>
      <font>
        <b val="0"/>
        <name val="Calibri"/>
        <scheme val="minor"/>
      </font>
    </dxf>
  </rfmt>
  <rfmt sheetId="12" sqref="D91" start="0" length="0">
    <dxf>
      <font>
        <b val="0"/>
        <name val="Calibri"/>
        <scheme val="minor"/>
      </font>
      <numFmt numFmtId="0" formatCode="General"/>
      <protection locked="1"/>
    </dxf>
  </rfmt>
  <rfmt sheetId="12" sqref="E91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9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9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9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91" start="0" length="0">
    <dxf>
      <font>
        <b val="0"/>
        <name val="Calibri"/>
        <scheme val="minor"/>
      </font>
    </dxf>
  </rfmt>
  <rfmt sheetId="12" s="1" sqref="J91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91" start="0" length="0">
    <dxf>
      <font>
        <b val="0"/>
        <name val="Calibri"/>
        <scheme val="minor"/>
      </font>
      <border outline="0">
        <left/>
      </border>
    </dxf>
  </rfmt>
  <rfmt sheetId="12" sqref="L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9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9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91:XFD91" start="0" length="0">
    <dxf>
      <font>
        <b val="0"/>
        <sz val="10"/>
        <color auto="1"/>
        <name val="Arial Cyr"/>
        <scheme val="none"/>
      </font>
    </dxf>
  </rfmt>
  <rfmt sheetId="12" sqref="A724" start="0" length="0">
    <dxf>
      <font>
        <b val="0"/>
        <sz val="10"/>
        <color auto="1"/>
        <name val="Arial Cyr"/>
        <scheme val="none"/>
      </font>
    </dxf>
  </rfmt>
  <rfmt sheetId="12" sqref="B724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24" start="0" length="0">
    <dxf>
      <font>
        <b val="0"/>
        <name val="Calibri"/>
        <scheme val="minor"/>
      </font>
    </dxf>
  </rfmt>
  <rfmt sheetId="12" sqref="D724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24" start="0" length="0">
    <dxf>
      <font>
        <b val="0"/>
        <name val="Calibri"/>
        <scheme val="minor"/>
      </font>
    </dxf>
  </rfmt>
  <rfmt sheetId="12" sqref="F724" start="0" length="0">
    <dxf>
      <font>
        <b val="0"/>
        <name val="Calibri"/>
        <scheme val="minor"/>
      </font>
    </dxf>
  </rfmt>
  <rfmt sheetId="12" s="1" sqref="G724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724" start="0" length="0">
    <dxf>
      <font>
        <b val="0"/>
        <name val="Calibri"/>
        <scheme val="minor"/>
      </font>
    </dxf>
  </rfmt>
  <rfmt sheetId="12" sqref="I724" start="0" length="0">
    <dxf>
      <font>
        <b val="0"/>
        <name val="Calibri"/>
        <scheme val="minor"/>
      </font>
      <numFmt numFmtId="30" formatCode="@"/>
    </dxf>
  </rfmt>
  <rfmt sheetId="12" s="1" sqref="J724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724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72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2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2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24:XFD724" start="0" length="0">
    <dxf>
      <font>
        <b val="0"/>
        <sz val="10"/>
        <color auto="1"/>
        <name val="Arial Cyr"/>
        <scheme val="none"/>
      </font>
    </dxf>
  </rfmt>
  <rfmt sheetId="12" sqref="A376" start="0" length="0">
    <dxf>
      <font>
        <b val="0"/>
        <sz val="10"/>
        <color auto="1"/>
        <name val="Arial Cyr"/>
        <scheme val="none"/>
      </font>
    </dxf>
  </rfmt>
  <rfmt sheetId="12" sqref="B376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7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76" start="0" length="0">
    <dxf>
      <font>
        <b val="0"/>
        <name val="Calibri"/>
        <scheme val="minor"/>
      </font>
      <numFmt numFmtId="0" formatCode="General"/>
      <protection locked="1"/>
    </dxf>
  </rfmt>
  <rfmt sheetId="12" sqref="E37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7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376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7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376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376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376" start="0" length="0">
    <dxf>
      <font>
        <b val="0"/>
        <name val="Calibri"/>
        <scheme val="minor"/>
      </font>
      <border outline="0">
        <left/>
      </border>
    </dxf>
  </rfmt>
  <rfmt sheetId="12" sqref="L3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7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7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76:XFD376" start="0" length="0">
    <dxf>
      <font>
        <b val="0"/>
        <sz val="10"/>
        <color auto="1"/>
        <name val="Arial Cyr"/>
        <scheme val="none"/>
      </font>
    </dxf>
  </rfmt>
  <rfmt sheetId="12" sqref="A96" start="0" length="0">
    <dxf>
      <font>
        <b val="0"/>
        <sz val="10"/>
        <color auto="1"/>
        <name val="Arial Cyr"/>
        <scheme val="none"/>
      </font>
    </dxf>
  </rfmt>
  <rfmt sheetId="12" sqref="B96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96" start="0" length="0">
    <dxf>
      <font>
        <b val="0"/>
        <name val="Calibri"/>
        <scheme val="minor"/>
      </font>
    </dxf>
  </rfmt>
  <rfmt sheetId="12" sqref="D96" start="0" length="0">
    <dxf>
      <font>
        <b val="0"/>
        <name val="Calibri"/>
        <scheme val="minor"/>
      </font>
      <numFmt numFmtId="0" formatCode="General"/>
      <protection locked="1"/>
    </dxf>
  </rfmt>
  <rfmt sheetId="12" sqref="E96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96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96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96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I96" start="0" length="0">
    <dxf>
      <font>
        <b val="0"/>
        <u/>
        <sz val="10"/>
        <color auto="1"/>
        <name val="Calibri"/>
        <scheme val="minor"/>
      </font>
    </dxf>
  </rfmt>
  <rfmt sheetId="12" s="1" sqref="J96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96" start="0" length="0">
    <dxf>
      <font>
        <b val="0"/>
        <name val="Calibri"/>
        <scheme val="minor"/>
      </font>
      <border outline="0">
        <left/>
      </border>
    </dxf>
  </rfmt>
  <rfmt sheetId="12" sqref="L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9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9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96:XFD96" start="0" length="0">
    <dxf>
      <font>
        <b val="0"/>
        <sz val="10"/>
        <color auto="1"/>
        <name val="Arial Cyr"/>
        <scheme val="none"/>
      </font>
    </dxf>
  </rfmt>
  <rfmt sheetId="12" sqref="A218" start="0" length="0">
    <dxf>
      <font>
        <b val="0"/>
        <sz val="10"/>
        <color auto="1"/>
        <name val="Arial Cyr"/>
        <scheme val="none"/>
      </font>
    </dxf>
  </rfmt>
  <rfmt sheetId="12" sqref="B218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218" start="0" length="0">
    <dxf>
      <font>
        <b val="0"/>
        <name val="Calibri"/>
        <scheme val="minor"/>
      </font>
    </dxf>
  </rfmt>
  <rfmt sheetId="12" sqref="D218" start="0" length="0">
    <dxf>
      <font>
        <b val="0"/>
        <name val="Calibri"/>
        <scheme val="minor"/>
      </font>
      <numFmt numFmtId="0" formatCode="General"/>
      <protection locked="1"/>
    </dxf>
  </rfmt>
  <rfmt sheetId="12" sqref="E218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218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218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218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218" start="0" length="0">
    <dxf>
      <font>
        <b val="0"/>
        <name val="Calibri"/>
        <scheme val="minor"/>
      </font>
      <protection locked="0"/>
    </dxf>
  </rfmt>
  <rfmt sheetId="12" s="1" sqref="J218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218" start="0" length="0">
    <dxf>
      <font>
        <b val="0"/>
        <name val="Calibri"/>
        <scheme val="minor"/>
      </font>
      <border outline="0">
        <left/>
      </border>
    </dxf>
  </rfmt>
  <rfmt sheetId="12" sqref="L2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1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18:XFD218" start="0" length="0">
    <dxf>
      <font>
        <b val="0"/>
        <sz val="10"/>
        <color auto="1"/>
        <name val="Arial Cyr"/>
        <scheme val="none"/>
      </font>
    </dxf>
  </rfmt>
  <rfmt sheetId="12" sqref="A219" start="0" length="0">
    <dxf>
      <font>
        <b val="0"/>
        <sz val="10"/>
        <color auto="1"/>
        <name val="Arial Cyr"/>
        <scheme val="none"/>
      </font>
    </dxf>
  </rfmt>
  <rfmt sheetId="12" sqref="B219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219" start="0" length="0">
    <dxf>
      <font>
        <b val="0"/>
        <name val="Calibri"/>
        <scheme val="minor"/>
      </font>
    </dxf>
  </rfmt>
  <rfmt sheetId="12" sqref="D219" start="0" length="0">
    <dxf>
      <font>
        <b val="0"/>
        <name val="Calibri"/>
        <scheme val="minor"/>
      </font>
      <numFmt numFmtId="0" formatCode="General"/>
      <protection locked="1"/>
    </dxf>
  </rfmt>
  <rfmt sheetId="12" sqref="E219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219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219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219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219" start="0" length="0">
    <dxf>
      <font>
        <b val="0"/>
        <name val="Calibri"/>
        <scheme val="minor"/>
      </font>
      <protection locked="0"/>
    </dxf>
  </rfmt>
  <rfmt sheetId="12" s="1" sqref="J219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219" start="0" length="0">
    <dxf>
      <font>
        <b val="0"/>
        <name val="Calibri"/>
        <scheme val="minor"/>
      </font>
      <border outline="0">
        <left/>
      </border>
    </dxf>
  </rfmt>
  <rfmt sheetId="12" sqref="L2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1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19:XFD219" start="0" length="0">
    <dxf>
      <font>
        <b val="0"/>
        <sz val="10"/>
        <color auto="1"/>
        <name val="Arial Cyr"/>
        <scheme val="none"/>
      </font>
    </dxf>
  </rfmt>
  <rfmt sheetId="12" sqref="A220" start="0" length="0">
    <dxf>
      <font>
        <b val="0"/>
        <sz val="10"/>
        <color auto="1"/>
        <name val="Arial Cyr"/>
        <scheme val="none"/>
      </font>
    </dxf>
  </rfmt>
  <rfmt sheetId="12" sqref="B220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</dxf>
  </rfmt>
  <rfmt sheetId="12" sqref="C22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20" start="0" length="0">
    <dxf>
      <font>
        <b val="0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22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22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22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22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220" start="0" length="0">
    <dxf>
      <font>
        <b val="0"/>
        <name val="Calibri"/>
        <scheme val="minor"/>
      </font>
      <protection locked="0"/>
    </dxf>
  </rfmt>
  <rfmt sheetId="12" s="1" sqref="J220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220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2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2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20:XFD220" start="0" length="0">
    <dxf>
      <font>
        <b val="0"/>
        <sz val="10"/>
        <color auto="1"/>
        <name val="Arial Cyr"/>
        <scheme val="none"/>
      </font>
    </dxf>
  </rfmt>
  <rfmt sheetId="12" sqref="A300" start="0" length="0">
    <dxf>
      <font>
        <b val="0"/>
        <sz val="10"/>
        <color auto="1"/>
        <name val="Arial Cyr"/>
        <scheme val="none"/>
      </font>
    </dxf>
  </rfmt>
  <rfmt sheetId="12" sqref="B300" start="0" length="0">
    <dxf>
      <font>
        <b val="0"/>
        <color indexed="8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  <protection locked="0"/>
    </dxf>
  </rfmt>
  <rfmt sheetId="12" sqref="C30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00" start="0" length="0">
    <dxf>
      <font>
        <b val="0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30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30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30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30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300" start="0" length="0">
    <dxf>
      <font>
        <b val="0"/>
        <name val="Calibri"/>
        <scheme val="minor"/>
      </font>
    </dxf>
  </rfmt>
  <rfmt sheetId="12" s="1" sqref="J300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300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</border>
    </dxf>
  </rfmt>
  <rfmt sheetId="12" sqref="L3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0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0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00:XFD300" start="0" length="0">
    <dxf>
      <font>
        <b val="0"/>
        <sz val="10"/>
        <color auto="1"/>
        <name val="Arial Cyr"/>
        <scheme val="none"/>
      </font>
    </dxf>
  </rfmt>
  <rfmt sheetId="12" sqref="A97" start="0" length="0">
    <dxf>
      <font>
        <b val="0"/>
        <sz val="10"/>
        <color auto="1"/>
        <name val="Arial Cyr"/>
        <scheme val="none"/>
      </font>
    </dxf>
  </rfmt>
  <rfmt sheetId="12" sqref="B97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</dxf>
  </rfmt>
  <rfmt sheetId="12" sqref="C97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97" start="0" length="0">
    <dxf>
      <font>
        <b val="0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97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97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97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97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97" start="0" length="0">
    <dxf>
      <font>
        <b val="0"/>
        <name val="Calibri"/>
        <scheme val="minor"/>
      </font>
    </dxf>
  </rfmt>
  <rfmt sheetId="12" s="1" sqref="J97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97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L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9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9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97:XFD97" start="0" length="0">
    <dxf>
      <font>
        <b val="0"/>
        <sz val="10"/>
        <color auto="1"/>
        <name val="Arial Cyr"/>
        <scheme val="none"/>
      </font>
    </dxf>
  </rfmt>
  <rfmt sheetId="12" sqref="A475" start="0" length="0">
    <dxf>
      <font>
        <b val="0"/>
        <sz val="10"/>
        <color auto="1"/>
        <name val="Arial Cyr"/>
        <scheme val="none"/>
      </font>
    </dxf>
  </rfmt>
  <rfmt sheetId="12" sqref="B475" start="0" length="0">
    <dxf>
      <font>
        <b val="0"/>
        <sz val="9"/>
        <name val="Calibri"/>
        <scheme val="minor"/>
      </font>
      <border outline="0">
        <right style="thin">
          <color indexed="64"/>
        </right>
      </border>
    </dxf>
  </rfmt>
  <rfmt sheetId="12" sqref="C475" start="0" length="0">
    <dxf>
      <font>
        <b val="0"/>
        <name val="Calibri"/>
        <scheme val="minor"/>
      </font>
    </dxf>
  </rfmt>
  <rfmt sheetId="12" sqref="D475" start="0" length="0">
    <dxf>
      <font>
        <b val="0"/>
        <sz val="11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475" start="0" length="0">
    <dxf>
      <font>
        <b val="0"/>
        <sz val="12"/>
        <color theme="1"/>
        <name val="Times New Roman"/>
        <scheme val="none"/>
      </font>
      <fill>
        <patternFill patternType="solid">
          <bgColor rgb="FFFFFFCC"/>
        </patternFill>
      </fill>
      <alignment wrapText="0" readingOrder="0"/>
    </dxf>
  </rfmt>
  <rfmt sheetId="12" s="1" sqref="F475" start="0" length="0">
    <dxf>
      <font>
        <b val="0"/>
        <sz val="12"/>
        <color auto="1"/>
        <name val="Arial Cyr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475" start="0" length="0">
    <dxf>
      <font>
        <b val="0"/>
        <sz val="12"/>
        <color theme="1"/>
        <name val="Times New Roman"/>
        <scheme val="none"/>
      </font>
      <fill>
        <patternFill patternType="solid">
          <bgColor rgb="FFFFFFCC"/>
        </patternFill>
      </fill>
      <alignment vertical="center" wrapText="0" readingOrder="0"/>
    </dxf>
  </rfmt>
  <rfmt sheetId="12" sqref="H47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475" start="0" length="0">
    <dxf>
      <font>
        <b val="0"/>
        <sz val="11"/>
        <name val="Calibri"/>
        <scheme val="minor"/>
      </font>
      <fill>
        <patternFill patternType="none">
          <bgColor indexed="65"/>
        </patternFill>
      </fill>
    </dxf>
  </rfmt>
  <rfmt sheetId="12" s="1" sqref="J475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475" start="0" length="0">
    <dxf>
      <font>
        <b val="0"/>
        <sz val="11"/>
        <name val="Calibri"/>
        <scheme val="minor"/>
      </font>
      <border outline="0">
        <left/>
      </border>
    </dxf>
  </rfmt>
  <rfmt sheetId="12" sqref="L475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7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7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75:XFD475" start="0" length="0">
    <dxf>
      <font>
        <b val="0"/>
        <sz val="10"/>
        <color auto="1"/>
        <name val="Arial Cyr"/>
        <scheme val="none"/>
      </font>
    </dxf>
  </rfmt>
  <rfmt sheetId="12" sqref="A138" start="0" length="0">
    <dxf>
      <font>
        <b val="0"/>
        <sz val="10"/>
        <color auto="1"/>
        <name val="Arial Cyr"/>
        <scheme val="none"/>
      </font>
    </dxf>
  </rfmt>
  <rfmt sheetId="12" sqref="B138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138" start="0" length="0">
    <dxf>
      <font>
        <b val="0"/>
        <name val="Calibri"/>
        <scheme val="minor"/>
      </font>
    </dxf>
  </rfmt>
  <rfmt sheetId="12" sqref="D138" start="0" length="0">
    <dxf>
      <font>
        <b val="0"/>
        <name val="Calibri"/>
        <scheme val="minor"/>
      </font>
      <numFmt numFmtId="0" formatCode="General"/>
      <protection locked="1"/>
    </dxf>
  </rfmt>
  <rfmt sheetId="12" sqref="E138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138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138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138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I138" start="0" length="0">
    <dxf>
      <font>
        <b val="0"/>
        <u/>
        <sz val="10"/>
        <color auto="1"/>
        <name val="Calibri"/>
        <scheme val="minor"/>
      </font>
    </dxf>
  </rfmt>
  <rfmt sheetId="12" s="1" sqref="J138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138" start="0" length="0">
    <dxf>
      <font>
        <b val="0"/>
        <name val="Calibri"/>
        <scheme val="minor"/>
      </font>
      <border outline="0">
        <left/>
      </border>
    </dxf>
  </rfmt>
  <rfmt sheetId="12" sqref="L1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3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3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38:XFD138" start="0" length="0">
    <dxf>
      <font>
        <b val="0"/>
        <sz val="10"/>
        <color auto="1"/>
        <name val="Arial Cyr"/>
        <scheme val="none"/>
      </font>
    </dxf>
  </rfmt>
  <rfmt sheetId="12" sqref="A13" start="0" length="0">
    <dxf>
      <font>
        <b val="0"/>
        <sz val="10"/>
        <color auto="1"/>
        <name val="Arial Cyr"/>
        <scheme val="none"/>
      </font>
    </dxf>
  </rfmt>
  <rfmt sheetId="12" sqref="B13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13" start="0" length="0">
    <dxf>
      <font>
        <b val="0"/>
        <name val="Calibri"/>
        <scheme val="minor"/>
      </font>
    </dxf>
  </rfmt>
  <rfmt sheetId="12" sqref="D13" start="0" length="0">
    <dxf>
      <font>
        <b val="0"/>
        <name val="Calibri"/>
        <scheme val="minor"/>
      </font>
      <numFmt numFmtId="0" formatCode="General"/>
      <protection locked="1"/>
    </dxf>
  </rfmt>
  <rfmt sheetId="12" sqref="E13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13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13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13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="1" sqref="I13" start="0" length="0">
    <dxf>
      <font>
        <b val="0"/>
        <u/>
        <sz val="10"/>
        <color auto="1"/>
        <name val="Calibri"/>
        <scheme val="minor"/>
      </font>
      <protection locked="0"/>
    </dxf>
  </rfmt>
  <rfmt sheetId="12" s="1" sqref="J13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13" start="0" length="0">
    <dxf>
      <font>
        <b val="0"/>
        <name val="Calibri"/>
        <scheme val="minor"/>
      </font>
      <border outline="0">
        <left/>
      </border>
    </dxf>
  </rfmt>
  <rfmt sheetId="12" sqref="L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3:XFD13" start="0" length="0">
    <dxf>
      <font>
        <b val="0"/>
        <sz val="10"/>
        <color auto="1"/>
        <name val="Arial Cyr"/>
        <scheme val="none"/>
      </font>
    </dxf>
  </rfmt>
  <rfmt sheetId="12" sqref="A179" start="0" length="0">
    <dxf>
      <font>
        <b val="0"/>
        <sz val="10"/>
        <color auto="1"/>
        <name val="Arial Cyr"/>
        <scheme val="none"/>
      </font>
    </dxf>
  </rfmt>
  <rfmt sheetId="12" sqref="B179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179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79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179" start="0" length="0">
    <dxf>
      <font>
        <b val="0"/>
        <name val="Calibri"/>
        <scheme val="minor"/>
      </font>
    </dxf>
  </rfmt>
  <rfmt sheetId="12" sqref="F179" start="0" length="0">
    <dxf>
      <font>
        <b val="0"/>
        <name val="Calibri"/>
        <scheme val="minor"/>
      </font>
    </dxf>
  </rfmt>
  <rfmt sheetId="12" s="1" sqref="G179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179" start="0" length="0">
    <dxf>
      <font>
        <b val="0"/>
        <name val="Calibri"/>
        <scheme val="minor"/>
      </font>
    </dxf>
  </rfmt>
  <rfmt sheetId="12" sqref="I179" start="0" length="0">
    <dxf>
      <font>
        <b val="0"/>
        <name val="Calibri"/>
        <scheme val="minor"/>
      </font>
      <numFmt numFmtId="22" formatCode="mmm/yy"/>
    </dxf>
  </rfmt>
  <rfmt sheetId="12" s="1" sqref="J179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179" start="0" length="0">
    <dxf>
      <font>
        <b val="0"/>
        <name val="Calibri"/>
        <scheme val="minor"/>
      </font>
      <border outline="0">
        <left/>
      </border>
    </dxf>
  </rfmt>
  <rfmt sheetId="12" sqref="L1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7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7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79:XFD179" start="0" length="0">
    <dxf>
      <font>
        <b val="0"/>
        <sz val="10"/>
        <color auto="1"/>
        <name val="Arial Cyr"/>
        <scheme val="none"/>
      </font>
    </dxf>
  </rfmt>
  <rfmt sheetId="12" sqref="A494" start="0" length="0">
    <dxf>
      <font>
        <b val="0"/>
        <sz val="10"/>
        <color auto="1"/>
        <name val="Arial Cyr"/>
        <scheme val="none"/>
      </font>
    </dxf>
  </rfmt>
  <rfmt sheetId="12" sqref="B494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49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494" start="0" length="0">
    <dxf>
      <font>
        <b val="0"/>
        <name val="Calibri"/>
        <scheme val="minor"/>
      </font>
      <numFmt numFmtId="0" formatCode="General"/>
      <protection locked="1"/>
    </dxf>
  </rfmt>
  <rfmt sheetId="12" sqref="E49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49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49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49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49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494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494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4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9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9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94:XFD494" start="0" length="0">
    <dxf>
      <font>
        <b val="0"/>
        <sz val="10"/>
        <color auto="1"/>
        <name val="Arial Cyr"/>
        <scheme val="none"/>
      </font>
    </dxf>
  </rfmt>
  <rfmt sheetId="12" sqref="A501" start="0" length="0">
    <dxf>
      <font>
        <b val="0"/>
        <sz val="10"/>
        <color auto="1"/>
        <name val="Arial Cyr"/>
        <scheme val="none"/>
      </font>
    </dxf>
  </rfmt>
  <rfmt sheetId="12" sqref="B501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50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501" start="0" length="0">
    <dxf>
      <font>
        <b val="0"/>
        <name val="Calibri"/>
        <scheme val="minor"/>
      </font>
      <numFmt numFmtId="0" formatCode="General"/>
      <protection locked="1"/>
    </dxf>
  </rfmt>
  <rfmt sheetId="12" sqref="E50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0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0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0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0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0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501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5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0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0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01:XFD501" start="0" length="0">
    <dxf>
      <font>
        <b val="0"/>
        <sz val="10"/>
        <color auto="1"/>
        <name val="Arial Cyr"/>
        <scheme val="none"/>
      </font>
    </dxf>
  </rfmt>
  <rfmt sheetId="12" sqref="A502" start="0" length="0">
    <dxf>
      <font>
        <b val="0"/>
        <sz val="10"/>
        <color auto="1"/>
        <name val="Arial Cyr"/>
        <scheme val="none"/>
      </font>
    </dxf>
  </rfmt>
  <rfmt sheetId="12" sqref="B502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502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502" start="0" length="0">
    <dxf>
      <font>
        <b val="0"/>
        <name val="Calibri"/>
        <scheme val="minor"/>
      </font>
      <numFmt numFmtId="0" formatCode="General"/>
      <protection locked="1"/>
    </dxf>
  </rfmt>
  <rfmt sheetId="12" sqref="E50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0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0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0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="1" sqref="I502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</dxf>
  </rfmt>
  <rfmt sheetId="12" s="1" sqref="J50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502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5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0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0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02:XFD502" start="0" length="0">
    <dxf>
      <font>
        <b val="0"/>
        <sz val="10"/>
        <color auto="1"/>
        <name val="Arial Cyr"/>
        <scheme val="none"/>
      </font>
    </dxf>
  </rfmt>
  <rfmt sheetId="12" sqref="A503" start="0" length="0">
    <dxf>
      <font>
        <b val="0"/>
        <sz val="10"/>
        <color auto="1"/>
        <name val="Arial Cyr"/>
        <scheme val="none"/>
      </font>
    </dxf>
  </rfmt>
  <rfmt sheetId="12" sqref="B503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50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503" start="0" length="0">
    <dxf>
      <font>
        <b val="0"/>
        <name val="Calibri"/>
        <scheme val="minor"/>
      </font>
      <numFmt numFmtId="0" formatCode="General"/>
      <protection locked="1"/>
    </dxf>
  </rfmt>
  <rfmt sheetId="12" sqref="E503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03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03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03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0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03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503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5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0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0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03:XFD503" start="0" length="0">
    <dxf>
      <font>
        <b val="0"/>
        <sz val="10"/>
        <color auto="1"/>
        <name val="Arial Cyr"/>
        <scheme val="none"/>
      </font>
    </dxf>
  </rfmt>
  <rfmt sheetId="12" sqref="A511" start="0" length="0">
    <dxf>
      <font>
        <b val="0"/>
        <sz val="10"/>
        <color auto="1"/>
        <name val="Arial Cyr"/>
        <scheme val="none"/>
      </font>
    </dxf>
  </rfmt>
  <rfmt sheetId="12" sqref="B511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51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511" start="0" length="0">
    <dxf>
      <font>
        <b val="0"/>
        <name val="Calibri"/>
        <scheme val="minor"/>
      </font>
      <numFmt numFmtId="0" formatCode="General"/>
      <protection locked="1"/>
    </dxf>
  </rfmt>
  <rfmt sheetId="12" sqref="E51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1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1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1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1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1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511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5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1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1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11:XFD511" start="0" length="0">
    <dxf>
      <font>
        <b val="0"/>
        <sz val="10"/>
        <color auto="1"/>
        <name val="Arial Cyr"/>
        <scheme val="none"/>
      </font>
    </dxf>
  </rfmt>
  <rfmt sheetId="12" sqref="A512" start="0" length="0">
    <dxf>
      <font>
        <b val="0"/>
        <sz val="10"/>
        <color auto="1"/>
        <name val="Arial Cyr"/>
        <scheme val="none"/>
      </font>
    </dxf>
  </rfmt>
  <rfmt sheetId="12" sqref="B512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512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512" start="0" length="0">
    <dxf>
      <font>
        <b val="0"/>
        <name val="Calibri"/>
        <scheme val="minor"/>
      </font>
      <numFmt numFmtId="0" formatCode="General"/>
      <protection locked="1"/>
    </dxf>
  </rfmt>
  <rfmt sheetId="12" sqref="E51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1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1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12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12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1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512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5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1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1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12:XFD512" start="0" length="0">
    <dxf>
      <font>
        <b val="0"/>
        <sz val="10"/>
        <color auto="1"/>
        <name val="Arial Cyr"/>
        <scheme val="none"/>
      </font>
    </dxf>
  </rfmt>
  <rfmt sheetId="12" sqref="A517" start="0" length="0">
    <dxf>
      <font>
        <b val="0"/>
        <sz val="10"/>
        <color auto="1"/>
        <name val="Arial Cyr"/>
        <scheme val="none"/>
      </font>
    </dxf>
  </rfmt>
  <rfmt sheetId="12" sqref="B517" start="0" length="0">
    <dxf>
      <font>
        <b val="0"/>
        <color indexed="8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  <protection locked="0"/>
    </dxf>
  </rfmt>
  <rfmt sheetId="12" sqref="C517" start="0" length="0">
    <dxf>
      <font>
        <b val="0"/>
        <name val="Calibri"/>
        <scheme val="minor"/>
      </font>
    </dxf>
  </rfmt>
  <rfmt sheetId="12" sqref="D517" start="0" length="0">
    <dxf>
      <font>
        <b val="0"/>
        <sz val="9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517" start="0" length="0">
    <dxf>
      <font>
        <b val="0"/>
        <name val="Calibri"/>
        <scheme val="minor"/>
      </font>
    </dxf>
  </rfmt>
  <rfmt sheetId="12" sqref="F517" start="0" length="0">
    <dxf>
      <font>
        <b val="0"/>
        <name val="Calibri"/>
        <scheme val="minor"/>
      </font>
    </dxf>
  </rfmt>
  <rfmt sheetId="12" s="1" sqref="G517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517" start="0" length="0">
    <dxf>
      <font>
        <b val="0"/>
        <name val="Calibri"/>
        <scheme val="minor"/>
      </font>
    </dxf>
  </rfmt>
  <rfmt sheetId="12" sqref="I517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17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517" start="0" length="0">
    <dxf>
      <font>
        <b val="0"/>
        <name val="Calibri"/>
        <scheme val="minor"/>
      </font>
      <border outline="0">
        <left/>
      </border>
    </dxf>
  </rfmt>
  <rfmt sheetId="12" sqref="L5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1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1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17:XFD517" start="0" length="0">
    <dxf>
      <font>
        <b val="0"/>
        <sz val="10"/>
        <color auto="1"/>
        <name val="Arial Cyr"/>
        <scheme val="none"/>
      </font>
    </dxf>
  </rfmt>
  <rfmt sheetId="12" sqref="A518" start="0" length="0">
    <dxf>
      <font>
        <b val="0"/>
        <sz val="10"/>
        <color auto="1"/>
        <name val="Arial Cyr"/>
        <scheme val="none"/>
      </font>
    </dxf>
  </rfmt>
  <rfmt sheetId="12" sqref="B518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518" start="0" length="0">
    <dxf>
      <font>
        <b val="0"/>
        <name val="Calibri"/>
        <scheme val="minor"/>
      </font>
    </dxf>
  </rfmt>
  <rfmt sheetId="12" sqref="D518" start="0" length="0">
    <dxf>
      <font>
        <b val="0"/>
        <name val="Calibri"/>
        <scheme val="minor"/>
      </font>
      <numFmt numFmtId="0" formatCode="General"/>
      <protection locked="1"/>
    </dxf>
  </rfmt>
  <rfmt sheetId="12" sqref="E518" start="0" length="0">
    <dxf>
      <font>
        <b val="0"/>
        <name val="Calibri"/>
        <scheme val="minor"/>
      </font>
    </dxf>
  </rfmt>
  <rfmt sheetId="12" sqref="F518" start="0" length="0">
    <dxf>
      <font>
        <b val="0"/>
        <name val="Calibri"/>
        <scheme val="minor"/>
      </font>
    </dxf>
  </rfmt>
  <rfmt sheetId="12" s="1" sqref="G518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518" start="0" length="0">
    <dxf>
      <font>
        <b val="0"/>
        <name val="Calibri"/>
        <scheme val="minor"/>
      </font>
    </dxf>
  </rfmt>
  <rfmt sheetId="12" sqref="I518" start="0" length="0">
    <dxf>
      <font>
        <b val="0"/>
        <name val="Calibri"/>
        <scheme val="minor"/>
      </font>
      <numFmt numFmtId="30" formatCode="@"/>
    </dxf>
  </rfmt>
  <rfmt sheetId="12" s="1" sqref="J518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518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5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1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1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18:XFD518" start="0" length="0">
    <dxf>
      <font>
        <b val="0"/>
        <sz val="10"/>
        <color auto="1"/>
        <name val="Arial Cyr"/>
        <scheme val="none"/>
      </font>
    </dxf>
  </rfmt>
  <rfmt sheetId="12" sqref="A519" start="0" length="0">
    <dxf>
      <font>
        <b val="0"/>
        <sz val="10"/>
        <color auto="1"/>
        <name val="Arial Cyr"/>
        <scheme val="none"/>
      </font>
    </dxf>
  </rfmt>
  <rfmt sheetId="12" sqref="B519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519" start="0" length="0">
    <dxf>
      <font>
        <b val="0"/>
        <name val="Calibri"/>
        <scheme val="minor"/>
      </font>
    </dxf>
  </rfmt>
  <rfmt sheetId="12" sqref="D519" start="0" length="0">
    <dxf>
      <font>
        <b val="0"/>
        <name val="Calibri"/>
        <scheme val="minor"/>
      </font>
      <numFmt numFmtId="0" formatCode="General"/>
      <protection locked="1"/>
    </dxf>
  </rfmt>
  <rfmt sheetId="12" sqref="E519" start="0" length="0">
    <dxf>
      <font>
        <b val="0"/>
        <name val="Calibri"/>
        <scheme val="minor"/>
      </font>
    </dxf>
  </rfmt>
  <rfmt sheetId="12" sqref="F519" start="0" length="0">
    <dxf>
      <font>
        <b val="0"/>
        <name val="Calibri"/>
        <scheme val="minor"/>
      </font>
    </dxf>
  </rfmt>
  <rfmt sheetId="12" s="1" sqref="G519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519" start="0" length="0">
    <dxf>
      <font>
        <b val="0"/>
        <name val="Calibri"/>
        <scheme val="minor"/>
      </font>
    </dxf>
  </rfmt>
  <rfmt sheetId="12" sqref="I519" start="0" length="0">
    <dxf>
      <font>
        <b val="0"/>
        <name val="Calibri"/>
        <scheme val="minor"/>
      </font>
      <numFmt numFmtId="30" formatCode="@"/>
    </dxf>
  </rfmt>
  <rfmt sheetId="12" s="1" sqref="J519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519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5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1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1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19:XFD519" start="0" length="0">
    <dxf>
      <font>
        <b val="0"/>
        <sz val="10"/>
        <color auto="1"/>
        <name val="Arial Cyr"/>
        <scheme val="none"/>
      </font>
    </dxf>
  </rfmt>
  <rfmt sheetId="12" sqref="A532" start="0" length="0">
    <dxf>
      <font>
        <b val="0"/>
        <sz val="10"/>
        <color auto="1"/>
        <name val="Arial Cyr"/>
        <scheme val="none"/>
      </font>
    </dxf>
  </rfmt>
  <rfmt sheetId="12" sqref="B532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532" start="0" length="0">
    <dxf>
      <font>
        <b val="0"/>
        <name val="Calibri"/>
        <scheme val="minor"/>
      </font>
    </dxf>
  </rfmt>
  <rfmt sheetId="12" sqref="D532" start="0" length="0">
    <dxf>
      <font>
        <b val="0"/>
        <name val="Calibri"/>
        <scheme val="minor"/>
      </font>
      <numFmt numFmtId="0" formatCode="General"/>
      <protection locked="1"/>
    </dxf>
  </rfmt>
  <rfmt sheetId="12" sqref="E532" start="0" length="0">
    <dxf>
      <font>
        <b val="0"/>
        <name val="Calibri"/>
        <scheme val="minor"/>
      </font>
    </dxf>
  </rfmt>
  <rfmt sheetId="12" sqref="F532" start="0" length="0">
    <dxf>
      <font>
        <b val="0"/>
        <name val="Calibri"/>
        <scheme val="minor"/>
      </font>
    </dxf>
  </rfmt>
  <rfmt sheetId="12" s="1" sqref="G532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532" start="0" length="0">
    <dxf>
      <font>
        <b val="0"/>
        <name val="Calibri"/>
        <scheme val="minor"/>
      </font>
    </dxf>
  </rfmt>
  <rfmt sheetId="12" sqref="I532" start="0" length="0">
    <dxf>
      <font>
        <b val="0"/>
        <name val="Calibri"/>
        <scheme val="minor"/>
      </font>
      <numFmt numFmtId="30" formatCode="@"/>
    </dxf>
  </rfmt>
  <rfmt sheetId="12" s="1" sqref="J532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532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5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3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3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32:XFD532" start="0" length="0">
    <dxf>
      <font>
        <b val="0"/>
        <sz val="10"/>
        <color auto="1"/>
        <name val="Arial Cyr"/>
        <scheme val="none"/>
      </font>
    </dxf>
  </rfmt>
  <rfmt sheetId="12" sqref="A225" start="0" length="0">
    <dxf>
      <font>
        <b val="0"/>
        <sz val="10"/>
        <color auto="1"/>
        <name val="Arial Cyr"/>
        <scheme val="none"/>
      </font>
    </dxf>
  </rfmt>
  <rfmt sheetId="12" sqref="B225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22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25" start="0" length="0">
    <dxf>
      <font>
        <b val="0"/>
        <name val="Calibri"/>
        <scheme val="minor"/>
      </font>
      <numFmt numFmtId="0" formatCode="General"/>
      <protection locked="1"/>
    </dxf>
  </rfmt>
  <rfmt sheetId="12" sqref="E22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225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225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25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I225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  <protection locked="0"/>
    </dxf>
  </rfmt>
  <rfmt sheetId="12" s="1" sqref="J225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225" start="0" length="0">
    <dxf>
      <font>
        <b val="0"/>
        <name val="Calibri"/>
        <scheme val="minor"/>
      </font>
      <border outline="0">
        <left/>
      </border>
    </dxf>
  </rfmt>
  <rfmt sheetId="12" sqref="L2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2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25:XFD225" start="0" length="0">
    <dxf>
      <font>
        <b val="0"/>
        <sz val="10"/>
        <color auto="1"/>
        <name val="Arial Cyr"/>
        <scheme val="none"/>
      </font>
    </dxf>
  </rfmt>
  <rfmt sheetId="12" sqref="A316" start="0" length="0">
    <dxf>
      <font>
        <b val="0"/>
        <sz val="10"/>
        <color auto="1"/>
        <name val="Arial Cyr"/>
        <scheme val="none"/>
      </font>
    </dxf>
  </rfmt>
  <rfmt sheetId="12" sqref="B316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1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16" start="0" length="0">
    <dxf>
      <font>
        <b val="0"/>
        <name val="Calibri"/>
        <scheme val="minor"/>
      </font>
      <numFmt numFmtId="0" formatCode="General"/>
      <protection locked="1"/>
    </dxf>
  </rfmt>
  <rfmt sheetId="12" sqref="E31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316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316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16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316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316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316" start="0" length="0">
    <dxf>
      <font>
        <b val="0"/>
        <name val="Calibri"/>
        <scheme val="minor"/>
      </font>
      <border outline="0">
        <left/>
      </border>
    </dxf>
  </rfmt>
  <rfmt sheetId="12" sqref="L3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1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1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16:XFD316" start="0" length="0">
    <dxf>
      <font>
        <b val="0"/>
        <sz val="10"/>
        <color auto="1"/>
        <name val="Arial Cyr"/>
        <scheme val="none"/>
      </font>
    </dxf>
  </rfmt>
  <rfmt sheetId="12" sqref="A546" start="0" length="0">
    <dxf>
      <font>
        <b val="0"/>
        <sz val="10"/>
        <color auto="1"/>
        <name val="Arial Cyr"/>
        <scheme val="none"/>
      </font>
    </dxf>
  </rfmt>
  <rfmt sheetId="12" sqref="B546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  <protection locked="0"/>
    </dxf>
  </rfmt>
  <rfmt sheetId="12" sqref="C546" start="0" length="0">
    <dxf>
      <font>
        <b val="0"/>
        <name val="Calibri"/>
        <scheme val="minor"/>
      </font>
    </dxf>
  </rfmt>
  <rfmt sheetId="12" sqref="D546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546" start="0" length="0">
    <dxf>
      <font>
        <b val="0"/>
        <name val="Calibri"/>
        <scheme val="minor"/>
      </font>
    </dxf>
  </rfmt>
  <rfmt sheetId="12" sqref="F546" start="0" length="0">
    <dxf>
      <font>
        <b val="0"/>
        <name val="Calibri"/>
        <scheme val="minor"/>
      </font>
    </dxf>
  </rfmt>
  <rfmt sheetId="12" s="1" sqref="G546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546" start="0" length="0">
    <dxf>
      <font>
        <b val="0"/>
        <name val="Calibri"/>
        <scheme val="minor"/>
      </font>
    </dxf>
  </rfmt>
  <rfmt sheetId="12" sqref="I546" start="0" length="0">
    <dxf>
      <font>
        <b val="0"/>
        <name val="Calibri"/>
        <scheme val="minor"/>
      </font>
      <numFmt numFmtId="30" formatCode="@"/>
    </dxf>
  </rfmt>
  <rfmt sheetId="12" s="1" sqref="J546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546" start="0" length="0">
    <dxf>
      <font>
        <b val="0"/>
        <name val="Calibri"/>
        <scheme val="minor"/>
      </font>
      <border outline="0">
        <left/>
      </border>
    </dxf>
  </rfmt>
  <rfmt sheetId="12" sqref="L54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4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4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46:XFD546" start="0" length="0">
    <dxf>
      <font>
        <b val="0"/>
        <sz val="10"/>
        <color auto="1"/>
        <name val="Arial Cyr"/>
        <scheme val="none"/>
      </font>
    </dxf>
  </rfmt>
  <rfmt sheetId="12" sqref="A570" start="0" length="0">
    <dxf>
      <font>
        <b val="0"/>
        <sz val="10"/>
        <color auto="1"/>
        <name val="Arial Cyr"/>
        <scheme val="none"/>
      </font>
    </dxf>
  </rfmt>
  <rfmt sheetId="12" sqref="B570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570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570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7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7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7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7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70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70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570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57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7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7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70:XFD570" start="0" length="0">
    <dxf>
      <font>
        <b val="0"/>
        <sz val="10"/>
        <color auto="1"/>
        <name val="Arial Cyr"/>
        <scheme val="none"/>
      </font>
    </dxf>
  </rfmt>
  <rfmt sheetId="12" sqref="A610" start="0" length="0">
    <dxf>
      <font>
        <b val="0"/>
        <sz val="10"/>
        <color auto="1"/>
        <name val="Arial Cyr"/>
        <scheme val="none"/>
      </font>
    </dxf>
  </rfmt>
  <rfmt sheetId="12" sqref="B610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10" start="0" length="0">
    <dxf>
      <font>
        <b val="0"/>
        <name val="Calibri"/>
        <scheme val="minor"/>
      </font>
    </dxf>
  </rfmt>
  <rfmt sheetId="12" sqref="D610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10" start="0" length="0">
    <dxf>
      <font>
        <b val="0"/>
        <name val="Calibri"/>
        <scheme val="minor"/>
      </font>
    </dxf>
  </rfmt>
  <rfmt sheetId="12" sqref="F610" start="0" length="0">
    <dxf>
      <font>
        <b val="0"/>
        <name val="Calibri"/>
        <scheme val="minor"/>
      </font>
    </dxf>
  </rfmt>
  <rfmt sheetId="12" s="1" sqref="G610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610" start="0" length="0">
    <dxf>
      <font>
        <b val="0"/>
        <name val="Calibri"/>
        <scheme val="minor"/>
      </font>
    </dxf>
  </rfmt>
  <rfmt sheetId="12" sqref="I610" start="0" length="0">
    <dxf>
      <font>
        <b val="0"/>
        <name val="Calibri"/>
        <scheme val="minor"/>
      </font>
      <numFmt numFmtId="30" formatCode="@"/>
    </dxf>
  </rfmt>
  <rfmt sheetId="12" s="1" sqref="J610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610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6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1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1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10:XFD610" start="0" length="0">
    <dxf>
      <font>
        <b val="0"/>
        <sz val="10"/>
        <color auto="1"/>
        <name val="Arial Cyr"/>
        <scheme val="none"/>
      </font>
    </dxf>
  </rfmt>
  <rfmt sheetId="12" sqref="A659" start="0" length="0">
    <dxf>
      <font>
        <b val="0"/>
        <sz val="10"/>
        <color auto="1"/>
        <name val="Arial Cyr"/>
        <scheme val="none"/>
      </font>
    </dxf>
  </rfmt>
  <rfmt sheetId="12" sqref="B659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59" start="0" length="0">
    <dxf>
      <font>
        <b val="0"/>
        <name val="Calibri"/>
        <scheme val="minor"/>
      </font>
    </dxf>
  </rfmt>
  <rfmt sheetId="12" sqref="D659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59" start="0" length="0">
    <dxf>
      <font>
        <b val="0"/>
        <name val="Calibri"/>
        <scheme val="minor"/>
      </font>
    </dxf>
  </rfmt>
  <rfmt sheetId="12" sqref="F659" start="0" length="0">
    <dxf>
      <font>
        <b val="0"/>
        <name val="Calibri"/>
        <scheme val="minor"/>
      </font>
    </dxf>
  </rfmt>
  <rfmt sheetId="12" s="1" sqref="G659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659" start="0" length="0">
    <dxf>
      <font>
        <b val="0"/>
        <name val="Calibri"/>
        <scheme val="minor"/>
      </font>
    </dxf>
  </rfmt>
  <rfmt sheetId="12" sqref="I659" start="0" length="0">
    <dxf>
      <font>
        <b val="0"/>
        <name val="Calibri"/>
        <scheme val="minor"/>
      </font>
      <numFmt numFmtId="30" formatCode="@"/>
    </dxf>
  </rfmt>
  <rfmt sheetId="12" s="1" sqref="J659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659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65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5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5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59:XFD659" start="0" length="0">
    <dxf>
      <font>
        <b val="0"/>
        <sz val="10"/>
        <color auto="1"/>
        <name val="Arial Cyr"/>
        <scheme val="none"/>
      </font>
    </dxf>
  </rfmt>
  <rfmt sheetId="12" sqref="A665" start="0" length="0">
    <dxf>
      <font>
        <b val="0"/>
        <sz val="10"/>
        <color auto="1"/>
        <name val="Arial Cyr"/>
        <scheme val="none"/>
      </font>
    </dxf>
  </rfmt>
  <rfmt sheetId="12" sqref="B665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65" start="0" length="0">
    <dxf>
      <font>
        <b val="0"/>
        <name val="Calibri"/>
        <scheme val="minor"/>
      </font>
    </dxf>
  </rfmt>
  <rfmt sheetId="12" sqref="D665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65" start="0" length="0">
    <dxf>
      <font>
        <b val="0"/>
        <name val="Calibri"/>
        <scheme val="minor"/>
      </font>
    </dxf>
  </rfmt>
  <rfmt sheetId="12" sqref="F665" start="0" length="0">
    <dxf>
      <font>
        <b val="0"/>
        <name val="Calibri"/>
        <scheme val="minor"/>
      </font>
    </dxf>
  </rfmt>
  <rfmt sheetId="12" s="1" sqref="G665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665" start="0" length="0">
    <dxf>
      <font>
        <b val="0"/>
        <name val="Calibri"/>
        <scheme val="minor"/>
      </font>
    </dxf>
  </rfmt>
  <rfmt sheetId="12" sqref="I665" start="0" length="0">
    <dxf>
      <font>
        <b val="0"/>
        <name val="Calibri"/>
        <scheme val="minor"/>
      </font>
      <numFmt numFmtId="30" formatCode="@"/>
    </dxf>
  </rfmt>
  <rfmt sheetId="12" s="1" sqref="J665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665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66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6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6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65:XFD665" start="0" length="0">
    <dxf>
      <font>
        <b val="0"/>
        <sz val="10"/>
        <color auto="1"/>
        <name val="Arial Cyr"/>
        <scheme val="none"/>
      </font>
    </dxf>
  </rfmt>
  <rfmt sheetId="12" sqref="A38" start="0" length="0">
    <dxf>
      <font>
        <b val="0"/>
        <sz val="10"/>
        <color auto="1"/>
        <name val="Arial Cyr"/>
        <scheme val="none"/>
      </font>
    </dxf>
  </rfmt>
  <rfmt sheetId="12" sqref="B38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3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38" start="0" length="0">
    <dxf>
      <font>
        <b val="0"/>
        <name val="Calibri"/>
        <scheme val="minor"/>
      </font>
      <numFmt numFmtId="0" formatCode="General"/>
      <protection locked="1"/>
    </dxf>
  </rfmt>
  <rfmt sheetId="12" sqref="E38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38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38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38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I38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  <protection locked="0"/>
    </dxf>
  </rfmt>
  <rfmt sheetId="12" s="1" sqref="J38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38" start="0" length="0">
    <dxf>
      <font>
        <b val="0"/>
        <name val="Calibri"/>
        <scheme val="minor"/>
      </font>
      <border outline="0">
        <left/>
      </border>
    </dxf>
  </rfmt>
  <rfmt sheetId="12" sqref="L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8:XFD38" start="0" length="0">
    <dxf>
      <font>
        <b val="0"/>
        <sz val="10"/>
        <color auto="1"/>
        <name val="Arial Cyr"/>
        <scheme val="none"/>
      </font>
    </dxf>
  </rfmt>
  <rfmt sheetId="12" sqref="A457" start="0" length="0">
    <dxf>
      <font>
        <b val="0"/>
        <sz val="10"/>
        <color auto="1"/>
        <name val="Arial Cyr"/>
        <scheme val="none"/>
      </font>
    </dxf>
  </rfmt>
  <rfmt sheetId="12" sqref="B457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57" start="0" length="0">
    <dxf>
      <font>
        <b val="0"/>
        <name val="Calibri"/>
        <scheme val="minor"/>
      </font>
    </dxf>
  </rfmt>
  <rfmt sheetId="12" sqref="D457" start="0" length="0">
    <dxf>
      <font>
        <b val="0"/>
        <name val="Calibri"/>
        <scheme val="minor"/>
      </font>
      <numFmt numFmtId="0" formatCode="General"/>
      <protection locked="1"/>
    </dxf>
  </rfmt>
  <rfmt sheetId="12" sqref="E457" start="0" length="0">
    <dxf>
      <font>
        <b val="0"/>
        <color theme="1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F457" start="0" length="0">
    <dxf>
      <font>
        <b val="0"/>
        <sz val="10"/>
        <color auto="1"/>
        <name val="Calibri"/>
        <scheme val="minor"/>
      </font>
      <fill>
        <patternFill patternType="solid">
          <bgColor theme="0"/>
        </patternFill>
      </fill>
    </dxf>
  </rfmt>
  <rfmt sheetId="12" s="1" sqref="G457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alignment vertical="center" readingOrder="0"/>
      <protection locked="0"/>
    </dxf>
  </rfmt>
  <rfmt sheetId="12" sqref="H457" start="0" length="0">
    <dxf>
      <font>
        <b val="0"/>
        <name val="Calibri"/>
        <scheme val="minor"/>
      </font>
    </dxf>
  </rfmt>
  <rfmt sheetId="12" sqref="I457" start="0" length="0">
    <dxf>
      <font>
        <b val="0"/>
        <name val="Calibri"/>
        <scheme val="minor"/>
      </font>
      <numFmt numFmtId="30" formatCode="@"/>
    </dxf>
  </rfmt>
  <rfmt sheetId="12" s="1" sqref="J457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457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457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5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5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57:XFD457" start="0" length="0">
    <dxf>
      <font>
        <b val="0"/>
        <sz val="10"/>
        <color auto="1"/>
        <name val="Arial Cyr"/>
        <scheme val="none"/>
      </font>
    </dxf>
  </rfmt>
  <rfmt sheetId="12" sqref="A458" start="0" length="0">
    <dxf>
      <font>
        <b val="0"/>
        <sz val="10"/>
        <color auto="1"/>
        <name val="Arial Cyr"/>
        <scheme val="none"/>
      </font>
    </dxf>
  </rfmt>
  <rfmt sheetId="12" sqref="B458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C458" start="0" length="0">
    <dxf>
      <font>
        <b val="0"/>
        <name val="Calibri"/>
        <scheme val="minor"/>
      </font>
    </dxf>
  </rfmt>
  <rfmt sheetId="12" sqref="D458" start="0" length="0">
    <dxf>
      <font>
        <b val="0"/>
        <name val="Calibri"/>
        <scheme val="minor"/>
      </font>
      <numFmt numFmtId="0" formatCode="General"/>
      <protection locked="1"/>
    </dxf>
  </rfmt>
  <rfmt sheetId="12" sqref="E458" start="0" length="0">
    <dxf>
      <font>
        <b val="0"/>
        <color theme="1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F458" start="0" length="0">
    <dxf>
      <font>
        <b val="0"/>
        <sz val="10"/>
        <color auto="1"/>
        <name val="Calibri"/>
        <scheme val="minor"/>
      </font>
      <fill>
        <patternFill patternType="solid">
          <bgColor theme="0"/>
        </patternFill>
      </fill>
    </dxf>
  </rfmt>
  <rfmt sheetId="12" s="1" sqref="G458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alignment vertical="center" readingOrder="0"/>
      <protection locked="0"/>
    </dxf>
  </rfmt>
  <rfmt sheetId="12" sqref="H458" start="0" length="0">
    <dxf>
      <font>
        <b val="0"/>
        <name val="Calibri"/>
        <scheme val="minor"/>
      </font>
    </dxf>
  </rfmt>
  <rfmt sheetId="12" sqref="I458" start="0" length="0">
    <dxf>
      <font>
        <b val="0"/>
        <name val="Calibri"/>
        <scheme val="minor"/>
      </font>
      <numFmt numFmtId="30" formatCode="@"/>
    </dxf>
  </rfmt>
  <rfmt sheetId="12" s="1" sqref="J458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458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458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5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5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58:XFD458" start="0" length="0">
    <dxf>
      <font>
        <b val="0"/>
        <sz val="10"/>
        <color auto="1"/>
        <name val="Arial Cyr"/>
        <scheme val="none"/>
      </font>
    </dxf>
  </rfmt>
  <rfmt sheetId="12" sqref="A460" start="0" length="0">
    <dxf>
      <font>
        <b val="0"/>
        <sz val="10"/>
        <color auto="1"/>
        <name val="Arial Cyr"/>
        <scheme val="none"/>
      </font>
    </dxf>
  </rfmt>
  <rfmt sheetId="12" sqref="B460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60" start="0" length="0">
    <dxf>
      <font>
        <b val="0"/>
        <name val="Calibri"/>
        <scheme val="minor"/>
      </font>
    </dxf>
  </rfmt>
  <rfmt sheetId="12" sqref="D460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460" start="0" length="0">
    <dxf>
      <font>
        <b val="0"/>
        <color theme="1"/>
        <name val="Calibri"/>
        <scheme val="minor"/>
      </font>
      <protection locked="0"/>
    </dxf>
  </rfmt>
  <rfmt sheetId="12" s="1" sqref="F460" start="0" length="0">
    <dxf>
      <font>
        <b val="0"/>
        <sz val="10"/>
        <color auto="1"/>
        <name val="Calibri"/>
        <scheme val="minor"/>
      </font>
    </dxf>
  </rfmt>
  <rfmt sheetId="12" s="1" sqref="G460" start="0" length="0">
    <dxf>
      <font>
        <b val="0"/>
        <u/>
        <sz val="10"/>
        <color auto="1"/>
        <name val="Calibri"/>
        <scheme val="minor"/>
      </font>
      <alignment vertical="center" readingOrder="0"/>
      <protection locked="0"/>
    </dxf>
  </rfmt>
  <rfmt sheetId="12" sqref="H460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I460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460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2" sqref="K460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460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6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6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6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60:XFD460" start="0" length="0">
    <dxf>
      <font>
        <b val="0"/>
        <sz val="10"/>
        <color auto="1"/>
        <name val="Arial Cyr"/>
        <scheme val="none"/>
      </font>
    </dxf>
  </rfmt>
  <rfmt sheetId="12" sqref="A467" start="0" length="0">
    <dxf>
      <font>
        <b val="0"/>
        <sz val="10"/>
        <color auto="1"/>
        <name val="Arial Cyr"/>
        <scheme val="none"/>
      </font>
    </dxf>
  </rfmt>
  <rfmt sheetId="12" sqref="B467" start="0" length="0">
    <dxf>
      <font>
        <b val="0"/>
        <sz val="9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67" start="0" length="0">
    <dxf>
      <font>
        <b val="0"/>
        <name val="Calibri"/>
        <scheme val="minor"/>
      </font>
    </dxf>
  </rfmt>
  <rfmt sheetId="12" sqref="D467" start="0" length="0">
    <dxf>
      <font>
        <b val="0"/>
        <name val="Calibri"/>
        <scheme val="minor"/>
      </font>
      <numFmt numFmtId="0" formatCode="General"/>
      <protection locked="1"/>
    </dxf>
  </rfmt>
  <rfmt sheetId="12" sqref="E467" start="0" length="0">
    <dxf>
      <font>
        <b val="0"/>
        <color theme="1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F467" start="0" length="0">
    <dxf>
      <font>
        <b val="0"/>
        <sz val="10"/>
        <color auto="1"/>
        <name val="Calibri"/>
        <scheme val="minor"/>
      </font>
      <fill>
        <patternFill patternType="solid">
          <bgColor theme="0"/>
        </patternFill>
      </fill>
    </dxf>
  </rfmt>
  <rfmt sheetId="12" s="1" sqref="G467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alignment vertical="center" readingOrder="0"/>
      <protection locked="0"/>
    </dxf>
  </rfmt>
  <rfmt sheetId="12" sqref="H467" start="0" length="0">
    <dxf>
      <font>
        <b val="0"/>
        <name val="Calibri"/>
        <scheme val="minor"/>
      </font>
    </dxf>
  </rfmt>
  <rfmt sheetId="12" sqref="I467" start="0" length="0">
    <dxf>
      <font>
        <b val="0"/>
        <name val="Calibri"/>
        <scheme val="minor"/>
      </font>
      <numFmt numFmtId="30" formatCode="@"/>
    </dxf>
  </rfmt>
  <rfmt sheetId="12" s="1" sqref="J467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467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467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67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dxf>
  </rfmt>
  <rfmt sheetId="12" sqref="O46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67:XFD467" start="0" length="0">
    <dxf>
      <font>
        <b val="0"/>
        <sz val="10"/>
        <color auto="1"/>
        <name val="Arial Cyr"/>
        <scheme val="none"/>
      </font>
    </dxf>
  </rfmt>
  <rfmt sheetId="12" sqref="A476" start="0" length="0">
    <dxf>
      <font>
        <b val="0"/>
        <sz val="10"/>
        <color auto="1"/>
        <name val="Arial Cyr"/>
        <scheme val="none"/>
      </font>
    </dxf>
  </rfmt>
  <rfmt sheetId="12" sqref="B476" start="0" length="0">
    <dxf>
      <font>
        <b val="0"/>
        <sz val="9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476" start="0" length="0">
    <dxf>
      <font>
        <b val="0"/>
        <name val="Calibri"/>
        <scheme val="minor"/>
      </font>
    </dxf>
  </rfmt>
  <rfmt sheetId="12" sqref="D476" start="0" length="0">
    <dxf>
      <font>
        <b val="0"/>
        <sz val="11"/>
        <name val="Calibri"/>
        <scheme val="minor"/>
      </font>
      <numFmt numFmtId="0" formatCode="General"/>
      <protection locked="1"/>
    </dxf>
  </rfmt>
  <rfmt sheetId="12" sqref="E476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F476" start="0" length="0">
    <dxf>
      <font>
        <b val="0"/>
        <sz val="10"/>
        <color auto="1"/>
        <name val="Calibri"/>
        <scheme val="minor"/>
      </font>
      <fill>
        <patternFill patternType="solid">
          <bgColor theme="0"/>
        </patternFill>
      </fill>
    </dxf>
  </rfmt>
  <rfmt sheetId="12" s="1" sqref="G476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alignment vertical="center" readingOrder="0"/>
      <protection locked="0"/>
    </dxf>
  </rfmt>
  <rfmt sheetId="12" sqref="H476" start="0" length="0">
    <dxf>
      <font>
        <b val="0"/>
        <sz val="11"/>
        <name val="Calibri"/>
        <scheme val="minor"/>
      </font>
    </dxf>
  </rfmt>
  <rfmt sheetId="12" sqref="I476" start="0" length="0">
    <dxf>
      <font>
        <b val="0"/>
        <sz val="11"/>
        <name val="Calibri"/>
        <scheme val="minor"/>
      </font>
      <numFmt numFmtId="30" formatCode="@"/>
    </dxf>
  </rfmt>
  <rfmt sheetId="12" s="1" sqref="J476" start="0" length="0">
    <dxf>
      <font>
        <b val="0"/>
        <sz val="10"/>
        <color auto="1"/>
        <name val="Times New Roman"/>
        <scheme val="none"/>
      </font>
      <border outline="0">
        <right/>
      </border>
    </dxf>
  </rfmt>
  <rfmt sheetId="12" sqref="K476" start="0" length="0">
    <dxf>
      <font>
        <b val="0"/>
        <sz val="11"/>
        <name val="Calibri"/>
        <scheme val="minor"/>
      </font>
      <fill>
        <patternFill patternType="none">
          <bgColor indexed="65"/>
        </patternFill>
      </fill>
      <border outline="0">
        <left/>
      </border>
    </dxf>
  </rfmt>
  <rfmt sheetId="12" sqref="L476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7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7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76:XFD476" start="0" length="0">
    <dxf>
      <font>
        <b val="0"/>
        <sz val="10"/>
        <color auto="1"/>
        <name val="Arial Cyr"/>
        <scheme val="none"/>
      </font>
    </dxf>
  </rfmt>
  <rfmt sheetId="12" sqref="A120" start="0" length="0">
    <dxf>
      <font>
        <b val="0"/>
        <sz val="10"/>
        <color auto="1"/>
        <name val="Arial Cyr"/>
        <scheme val="none"/>
      </font>
    </dxf>
  </rfmt>
  <rfmt sheetId="12" sqref="B120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12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20" start="0" length="0">
    <dxf>
      <font>
        <b val="0"/>
        <name val="Calibri"/>
        <scheme val="minor"/>
      </font>
      <numFmt numFmtId="0" formatCode="General"/>
      <protection locked="1"/>
    </dxf>
  </rfmt>
  <rfmt sheetId="12" sqref="E120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12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20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20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120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120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120" start="0" length="0">
    <dxf>
      <font>
        <b val="0"/>
        <name val="Calibri"/>
        <scheme val="minor"/>
      </font>
      <border outline="0">
        <left/>
      </border>
    </dxf>
  </rfmt>
  <rfmt sheetId="12" sqref="L1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2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2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20:XFD120" start="0" length="0">
    <dxf>
      <font>
        <b val="0"/>
        <sz val="10"/>
        <color auto="1"/>
        <name val="Arial Cyr"/>
        <scheme val="none"/>
      </font>
    </dxf>
  </rfmt>
  <rfmt sheetId="12" sqref="A183" start="0" length="0">
    <dxf>
      <font>
        <b val="0"/>
        <sz val="10"/>
        <color auto="1"/>
        <name val="Arial Cyr"/>
        <scheme val="none"/>
      </font>
    </dxf>
  </rfmt>
  <rfmt sheetId="12" sqref="B183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18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83" start="0" length="0">
    <dxf>
      <font>
        <b val="0"/>
        <name val="Calibri"/>
        <scheme val="minor"/>
      </font>
      <numFmt numFmtId="0" formatCode="General"/>
      <protection locked="1"/>
    </dxf>
  </rfmt>
  <rfmt sheetId="12" sqref="E18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18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83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83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183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183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  <border outline="0">
        <right/>
      </border>
    </dxf>
  </rfmt>
  <rfmt sheetId="12" sqref="K183" start="0" length="0">
    <dxf>
      <font>
        <b val="0"/>
        <name val="Calibri"/>
        <scheme val="minor"/>
      </font>
      <border outline="0">
        <left/>
      </border>
    </dxf>
  </rfmt>
  <rfmt sheetId="12" sqref="L1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8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8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83:XFD183" start="0" length="0">
    <dxf>
      <font>
        <b val="0"/>
        <sz val="10"/>
        <color auto="1"/>
        <name val="Arial Cyr"/>
        <scheme val="none"/>
      </font>
    </dxf>
  </rfmt>
  <rfmt sheetId="12" sqref="A188" start="0" length="0">
    <dxf>
      <font>
        <b val="0"/>
        <sz val="10"/>
        <color auto="1"/>
        <name val="Arial Cyr"/>
        <scheme val="none"/>
      </font>
    </dxf>
  </rfmt>
  <rfmt sheetId="12" sqref="B188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18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188" start="0" length="0">
    <dxf>
      <font>
        <b val="0"/>
        <name val="Calibri"/>
        <scheme val="minor"/>
      </font>
      <numFmt numFmtId="0" formatCode="General"/>
      <protection locked="1"/>
    </dxf>
  </rfmt>
  <rfmt sheetId="12" sqref="E18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18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188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188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188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188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188" start="0" length="0">
    <dxf>
      <font>
        <b val="0"/>
        <name val="Calibri"/>
        <scheme val="minor"/>
      </font>
    </dxf>
  </rfmt>
  <rfmt sheetId="12" sqref="L1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8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8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88:XFD188" start="0" length="0">
    <dxf>
      <font>
        <b val="0"/>
        <sz val="10"/>
        <color auto="1"/>
        <name val="Arial Cyr"/>
        <scheme val="none"/>
      </font>
    </dxf>
  </rfmt>
  <rfmt sheetId="12" sqref="A82" start="0" length="0">
    <dxf>
      <font>
        <b val="0"/>
        <sz val="10"/>
        <color auto="1"/>
        <name val="Arial Cyr"/>
        <scheme val="none"/>
      </font>
    </dxf>
  </rfmt>
  <rfmt sheetId="12" sqref="B82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8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82" start="0" length="0">
    <dxf>
      <font>
        <b val="0"/>
        <name val="Calibri"/>
        <scheme val="minor"/>
      </font>
      <numFmt numFmtId="0" formatCode="General"/>
      <protection locked="1"/>
    </dxf>
  </rfmt>
  <rfmt sheetId="12" sqref="E82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8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82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82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82" start="0" length="0">
    <dxf>
      <font>
        <b val="0"/>
        <name val="Calibri"/>
        <scheme val="minor"/>
      </font>
      <numFmt numFmtId="30" formatCode="@"/>
      <fill>
        <patternFill patternType="solid">
          <bgColor theme="0"/>
        </patternFill>
      </fill>
    </dxf>
  </rfmt>
  <rfmt sheetId="12" s="1" sqref="J82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82" start="0" length="0">
    <dxf>
      <font>
        <b val="0"/>
        <name val="Calibri"/>
        <scheme val="minor"/>
      </font>
    </dxf>
  </rfmt>
  <rfmt sheetId="12" sqref="L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8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8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82:XFD82" start="0" length="0">
    <dxf>
      <font>
        <b val="0"/>
        <sz val="10"/>
        <color auto="1"/>
        <name val="Arial Cyr"/>
        <scheme val="none"/>
      </font>
    </dxf>
  </rfmt>
  <rfmt sheetId="12" sqref="A723" start="0" length="0">
    <dxf>
      <font>
        <b val="0"/>
        <sz val="10"/>
        <color auto="1"/>
        <name val="Arial Cyr"/>
        <scheme val="none"/>
      </font>
    </dxf>
  </rfmt>
  <rfmt sheetId="12" sqref="B723" start="0" length="0">
    <dxf>
      <font>
        <b val="0"/>
        <color indexed="8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23" start="0" length="0">
    <dxf>
      <font>
        <b val="0"/>
        <name val="Calibri"/>
        <scheme val="minor"/>
      </font>
    </dxf>
  </rfmt>
  <rfmt sheetId="12" sqref="D723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23" start="0" length="0">
    <dxf>
      <font>
        <b val="0"/>
        <name val="Calibri"/>
        <scheme val="minor"/>
      </font>
    </dxf>
  </rfmt>
  <rfmt sheetId="12" sqref="F723" start="0" length="0">
    <dxf>
      <font>
        <b val="0"/>
        <name val="Calibri"/>
        <scheme val="minor"/>
      </font>
    </dxf>
  </rfmt>
  <rfmt sheetId="12" s="1" sqref="G723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723" start="0" length="0">
    <dxf>
      <font>
        <b val="0"/>
        <name val="Calibri"/>
        <scheme val="minor"/>
      </font>
    </dxf>
  </rfmt>
  <rfmt sheetId="12" sqref="I723" start="0" length="0">
    <dxf>
      <font>
        <b val="0"/>
        <name val="Calibri"/>
        <scheme val="minor"/>
      </font>
      <numFmt numFmtId="30" formatCode="@"/>
    </dxf>
  </rfmt>
  <rfmt sheetId="12" s="1" sqref="J723" start="0" length="0">
    <dxf>
      <font>
        <b val="0"/>
        <sz val="10"/>
        <color auto="1"/>
        <name val="Times New Roman"/>
        <scheme val="none"/>
      </font>
    </dxf>
  </rfmt>
  <rfmt sheetId="12" sqref="K72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72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2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2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23:XFD723" start="0" length="0">
    <dxf>
      <font>
        <b val="0"/>
        <sz val="10"/>
        <color auto="1"/>
        <name val="Arial Cyr"/>
        <scheme val="none"/>
      </font>
    </dxf>
  </rfmt>
  <rfmt sheetId="12" sqref="A536" start="0" length="0">
    <dxf>
      <font>
        <b val="0"/>
        <sz val="10"/>
        <color auto="1"/>
        <name val="Arial Cyr"/>
        <scheme val="none"/>
      </font>
    </dxf>
  </rfmt>
  <rfmt sheetId="12" sqref="B536" start="0" length="0">
    <dxf>
      <font>
        <b val="0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536" start="0" length="0">
    <dxf>
      <font>
        <b val="0"/>
        <name val="Calibri"/>
        <scheme val="minor"/>
      </font>
    </dxf>
  </rfmt>
  <rfmt sheetId="12" sqref="D536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36" start="0" length="0">
    <dxf>
      <font>
        <b val="0"/>
        <name val="Calibri"/>
        <scheme val="minor"/>
      </font>
    </dxf>
  </rfmt>
  <rfmt sheetId="12" sqref="F536" start="0" length="0">
    <dxf>
      <font>
        <b val="0"/>
        <name val="Calibri"/>
        <scheme val="minor"/>
      </font>
    </dxf>
  </rfmt>
  <rfmt sheetId="12" s="1" sqref="G536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536" start="0" length="0">
    <dxf>
      <font>
        <b val="0"/>
        <name val="Calibri"/>
        <scheme val="minor"/>
      </font>
    </dxf>
  </rfmt>
  <rfmt sheetId="12" sqref="I536" start="0" length="0">
    <dxf>
      <font>
        <b val="0"/>
        <name val="Calibri"/>
        <scheme val="minor"/>
      </font>
      <numFmt numFmtId="30" formatCode="@"/>
    </dxf>
  </rfmt>
  <rfmt sheetId="12" s="1" sqref="J536" start="0" length="0">
    <dxf>
      <font>
        <b val="0"/>
        <sz val="10"/>
        <color auto="1"/>
        <name val="Times New Roman"/>
        <scheme val="none"/>
      </font>
    </dxf>
  </rfmt>
  <rfmt sheetId="12" sqref="K53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53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3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3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3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36:XFD536" start="0" length="0">
    <dxf>
      <font>
        <b val="0"/>
        <sz val="10"/>
        <color auto="1"/>
        <name val="Arial Cyr"/>
        <scheme val="none"/>
      </font>
    </dxf>
  </rfmt>
  <rfmt sheetId="12" sqref="A548" start="0" length="0">
    <dxf>
      <font>
        <b val="0"/>
        <sz val="10"/>
        <color auto="1"/>
        <name val="Arial Cyr"/>
        <scheme val="none"/>
      </font>
    </dxf>
  </rfmt>
  <rfmt sheetId="12" sqref="B548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  <protection locked="0"/>
    </dxf>
  </rfmt>
  <rfmt sheetId="12" sqref="C548" start="0" length="0">
    <dxf>
      <font>
        <b val="0"/>
        <name val="Calibri"/>
        <scheme val="minor"/>
      </font>
    </dxf>
  </rfmt>
  <rfmt sheetId="12" sqref="D548" start="0" length="0">
    <dxf>
      <font>
        <b val="0"/>
        <name val="Calibri"/>
        <scheme val="minor"/>
      </font>
      <numFmt numFmtId="0" formatCode="General"/>
      <protection locked="1"/>
    </dxf>
  </rfmt>
  <rfmt sheetId="12" sqref="E548" start="0" length="0">
    <dxf>
      <font>
        <b val="0"/>
        <name val="Calibri"/>
        <scheme val="minor"/>
      </font>
    </dxf>
  </rfmt>
  <rfmt sheetId="12" sqref="F548" start="0" length="0">
    <dxf>
      <font>
        <b val="0"/>
        <name val="Calibri"/>
        <scheme val="minor"/>
      </font>
    </dxf>
  </rfmt>
  <rfmt sheetId="12" s="1" sqref="G548" start="0" length="0">
    <dxf>
      <font>
        <b val="0"/>
        <u/>
        <sz val="10"/>
        <color auto="1"/>
        <name val="Calibri"/>
        <scheme val="minor"/>
      </font>
      <protection locked="0"/>
    </dxf>
  </rfmt>
  <rfmt sheetId="12" sqref="H548" start="0" length="0">
    <dxf>
      <font>
        <b val="0"/>
        <name val="Calibri"/>
        <scheme val="minor"/>
      </font>
    </dxf>
  </rfmt>
  <rfmt sheetId="12" sqref="I548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48" start="0" length="0">
    <dxf>
      <font>
        <b val="0"/>
        <sz val="10"/>
        <color auto="1"/>
        <name val="Times New Roman"/>
        <scheme val="none"/>
      </font>
    </dxf>
  </rfmt>
  <rfmt sheetId="12" sqref="K548" start="0" length="0">
    <dxf>
      <font>
        <b val="0"/>
        <name val="Calibri"/>
        <scheme val="minor"/>
      </font>
    </dxf>
  </rfmt>
  <rfmt sheetId="12" sqref="L54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4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4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48:XFD548" start="0" length="0">
    <dxf>
      <font>
        <b val="0"/>
        <sz val="10"/>
        <color auto="1"/>
        <name val="Arial Cyr"/>
        <scheme val="none"/>
      </font>
    </dxf>
  </rfmt>
  <rfmt sheetId="12" sqref="A556" start="0" length="0">
    <dxf>
      <font>
        <b val="0"/>
        <sz val="10"/>
        <color auto="1"/>
        <name val="Arial Cyr"/>
        <scheme val="none"/>
      </font>
    </dxf>
  </rfmt>
  <rfmt sheetId="12" sqref="B556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55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556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5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5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5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5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5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56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55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55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5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5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56:XFD556" start="0" length="0">
    <dxf>
      <font>
        <b val="0"/>
        <sz val="10"/>
        <color auto="1"/>
        <name val="Arial Cyr"/>
        <scheme val="none"/>
      </font>
    </dxf>
  </rfmt>
  <rfmt sheetId="12" sqref="A564" start="0" length="0">
    <dxf>
      <font>
        <b val="0"/>
        <sz val="10"/>
        <color auto="1"/>
        <name val="Arial Cyr"/>
        <scheme val="none"/>
      </font>
    </dxf>
  </rfmt>
  <rfmt sheetId="12" sqref="B564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564" start="0" length="0">
    <dxf>
      <font>
        <b val="0"/>
        <name val="Calibri"/>
        <scheme val="minor"/>
      </font>
    </dxf>
  </rfmt>
  <rfmt sheetId="12" sqref="D564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6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6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6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6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64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564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56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56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6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6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6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64:XFD564" start="0" length="0">
    <dxf>
      <font>
        <b val="0"/>
        <sz val="10"/>
        <color auto="1"/>
        <name val="Arial Cyr"/>
        <scheme val="none"/>
      </font>
    </dxf>
  </rfmt>
  <rfmt sheetId="12" sqref="A573" start="0" length="0">
    <dxf>
      <font>
        <b val="0"/>
        <sz val="10"/>
        <color auto="1"/>
        <name val="Arial Cyr"/>
        <scheme val="none"/>
      </font>
    </dxf>
  </rfmt>
  <rfmt sheetId="12" sqref="B573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57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573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73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73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73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73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7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73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57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57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7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7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73:XFD573" start="0" length="0">
    <dxf>
      <font>
        <b val="0"/>
        <sz val="10"/>
        <color auto="1"/>
        <name val="Arial Cyr"/>
        <scheme val="none"/>
      </font>
    </dxf>
  </rfmt>
  <rfmt sheetId="12" sqref="A574" start="0" length="0">
    <dxf>
      <font>
        <b val="0"/>
        <sz val="10"/>
        <color auto="1"/>
        <name val="Arial Cyr"/>
        <scheme val="none"/>
      </font>
    </dxf>
  </rfmt>
  <rfmt sheetId="12" sqref="B574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57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574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7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7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7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7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7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74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57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57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7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7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74:XFD574" start="0" length="0">
    <dxf>
      <font>
        <b val="0"/>
        <sz val="10"/>
        <color auto="1"/>
        <name val="Arial Cyr"/>
        <scheme val="none"/>
      </font>
    </dxf>
  </rfmt>
  <rfmt sheetId="12" sqref="A594" start="0" length="0">
    <dxf>
      <font>
        <b val="0"/>
        <sz val="10"/>
        <color auto="1"/>
        <name val="Arial Cyr"/>
        <scheme val="none"/>
      </font>
    </dxf>
  </rfmt>
  <rfmt sheetId="12" sqref="B594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59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594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9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9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9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9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9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94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59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5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9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9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94:XFD594" start="0" length="0">
    <dxf>
      <font>
        <b val="0"/>
        <sz val="10"/>
        <color auto="1"/>
        <name val="Arial Cyr"/>
        <scheme val="none"/>
      </font>
    </dxf>
  </rfmt>
  <rfmt sheetId="12" sqref="A595" start="0" length="0">
    <dxf>
      <font>
        <b val="0"/>
        <sz val="10"/>
        <color auto="1"/>
        <name val="Arial Cyr"/>
        <scheme val="none"/>
      </font>
    </dxf>
  </rfmt>
  <rfmt sheetId="12" sqref="B595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59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595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59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59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59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59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59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595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59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5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9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9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95:XFD595" start="0" length="0">
    <dxf>
      <font>
        <b val="0"/>
        <sz val="10"/>
        <color auto="1"/>
        <name val="Arial Cyr"/>
        <scheme val="none"/>
      </font>
    </dxf>
  </rfmt>
  <rfmt sheetId="12" sqref="A635" start="0" length="0">
    <dxf>
      <font>
        <b val="0"/>
        <sz val="10"/>
        <color auto="1"/>
        <name val="Arial Cyr"/>
        <scheme val="none"/>
      </font>
    </dxf>
  </rfmt>
  <rfmt sheetId="12" sqref="B635" start="0" length="0">
    <dxf>
      <font>
        <b val="0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635" start="0" length="0">
    <dxf>
      <font>
        <b val="0"/>
        <name val="Calibri"/>
        <scheme val="minor"/>
      </font>
    </dxf>
  </rfmt>
  <rfmt sheetId="12" sqref="D635" start="0" length="0">
    <dxf>
      <font>
        <b val="0"/>
        <sz val="9"/>
        <name val="Calibri"/>
        <scheme val="minor"/>
      </font>
      <numFmt numFmtId="0" formatCode="General"/>
      <protection locked="1"/>
    </dxf>
  </rfmt>
  <rfmt sheetId="12" sqref="E63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63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63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63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63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635" start="0" length="0">
    <dxf>
      <font>
        <b val="0"/>
        <sz val="10"/>
        <color auto="1"/>
        <name val="Times New Roman"/>
        <scheme val="none"/>
      </font>
    </dxf>
  </rfmt>
  <rfmt sheetId="12" sqref="K635" start="0" length="0">
    <dxf>
      <font>
        <b val="0"/>
        <name val="Calibri"/>
        <scheme val="minor"/>
      </font>
    </dxf>
  </rfmt>
  <rfmt sheetId="12" sqref="L63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3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3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3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35:XFD635" start="0" length="0">
    <dxf>
      <font>
        <b val="0"/>
        <sz val="10"/>
        <color auto="1"/>
        <name val="Arial Cyr"/>
        <scheme val="none"/>
      </font>
    </dxf>
  </rfmt>
  <rfmt sheetId="12" sqref="A636" start="0" length="0">
    <dxf>
      <font>
        <b val="0"/>
        <sz val="10"/>
        <color auto="1"/>
        <name val="Arial Cyr"/>
        <scheme val="none"/>
      </font>
    </dxf>
  </rfmt>
  <rfmt sheetId="12" sqref="B636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3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636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3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63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63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63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63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636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63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63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3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3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3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36:XFD636" start="0" length="0">
    <dxf>
      <font>
        <b val="0"/>
        <sz val="10"/>
        <color auto="1"/>
        <name val="Arial Cyr"/>
        <scheme val="none"/>
      </font>
    </dxf>
  </rfmt>
  <rfmt sheetId="12" sqref="A637" start="0" length="0">
    <dxf>
      <font>
        <b val="0"/>
        <sz val="10"/>
        <color auto="1"/>
        <name val="Arial Cyr"/>
        <scheme val="none"/>
      </font>
    </dxf>
  </rfmt>
  <rfmt sheetId="12" sqref="B637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37" start="0" length="0">
    <dxf>
      <font>
        <b val="0"/>
        <name val="Calibri"/>
        <scheme val="minor"/>
      </font>
    </dxf>
  </rfmt>
  <rfmt sheetId="12" sqref="D637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37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F637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G637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qref="H637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I637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637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637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63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3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3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3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37:XFD637" start="0" length="0">
    <dxf>
      <font>
        <b val="0"/>
        <sz val="10"/>
        <color auto="1"/>
        <name val="Arial Cyr"/>
        <scheme val="none"/>
      </font>
    </dxf>
  </rfmt>
  <rfmt sheetId="12" sqref="A641" start="0" length="0">
    <dxf>
      <font>
        <b val="0"/>
        <sz val="10"/>
        <color auto="1"/>
        <name val="Arial Cyr"/>
        <scheme val="none"/>
      </font>
    </dxf>
  </rfmt>
  <rfmt sheetId="12" sqref="B641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41" start="0" length="0">
    <dxf>
      <font>
        <b val="0"/>
        <name val="Calibri"/>
        <scheme val="minor"/>
      </font>
    </dxf>
  </rfmt>
  <rfmt sheetId="12" sqref="D641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4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F64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G641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qref="H64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I641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64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64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64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4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4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4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41:XFD641" start="0" length="0">
    <dxf>
      <font>
        <b val="0"/>
        <sz val="10"/>
        <color auto="1"/>
        <name val="Arial Cyr"/>
        <scheme val="none"/>
      </font>
    </dxf>
  </rfmt>
  <rfmt sheetId="12" sqref="A642" start="0" length="0">
    <dxf>
      <font>
        <b val="0"/>
        <sz val="10"/>
        <color auto="1"/>
        <name val="Arial Cyr"/>
        <scheme val="none"/>
      </font>
    </dxf>
  </rfmt>
  <rfmt sheetId="12" sqref="B642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42" start="0" length="0">
    <dxf>
      <font>
        <b val="0"/>
        <name val="Calibri"/>
        <scheme val="minor"/>
      </font>
    </dxf>
  </rfmt>
  <rfmt sheetId="12" sqref="D642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42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F642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G642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qref="H642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I642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64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642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64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4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4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42:XFD642" start="0" length="0">
    <dxf>
      <font>
        <b val="0"/>
        <sz val="10"/>
        <color auto="1"/>
        <name val="Arial Cyr"/>
        <scheme val="none"/>
      </font>
    </dxf>
  </rfmt>
  <rfmt sheetId="12" sqref="A649" start="0" length="0">
    <dxf>
      <font>
        <b val="0"/>
        <sz val="10"/>
        <color auto="1"/>
        <name val="Arial Cyr"/>
        <scheme val="none"/>
      </font>
    </dxf>
  </rfmt>
  <rfmt sheetId="12" sqref="B649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49" start="0" length="0">
    <dxf>
      <font>
        <b val="0"/>
        <name val="Calibri"/>
        <scheme val="minor"/>
      </font>
    </dxf>
  </rfmt>
  <rfmt sheetId="12" sqref="D649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49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F649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G649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qref="H649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I649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649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649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64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4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4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49:XFD649" start="0" length="0">
    <dxf>
      <font>
        <b val="0"/>
        <sz val="10"/>
        <color auto="1"/>
        <name val="Arial Cyr"/>
        <scheme val="none"/>
      </font>
    </dxf>
  </rfmt>
  <rfmt sheetId="12" sqref="A653" start="0" length="0">
    <dxf>
      <font>
        <b val="0"/>
        <sz val="10"/>
        <color auto="1"/>
        <name val="Arial Cyr"/>
        <scheme val="none"/>
      </font>
    </dxf>
  </rfmt>
  <rfmt sheetId="12" sqref="B653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53" start="0" length="0">
    <dxf>
      <font>
        <b val="0"/>
        <name val="Calibri"/>
        <scheme val="minor"/>
      </font>
    </dxf>
  </rfmt>
  <rfmt sheetId="12" sqref="D653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5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F65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G653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qref="H65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I653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653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653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65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5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5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53:XFD653" start="0" length="0">
    <dxf>
      <font>
        <b val="0"/>
        <sz val="10"/>
        <color auto="1"/>
        <name val="Arial Cyr"/>
        <scheme val="none"/>
      </font>
    </dxf>
  </rfmt>
  <rfmt sheetId="12" sqref="A654" start="0" length="0">
    <dxf>
      <font>
        <b val="0"/>
        <sz val="10"/>
        <color auto="1"/>
        <name val="Arial Cyr"/>
        <scheme val="none"/>
      </font>
    </dxf>
  </rfmt>
  <rfmt sheetId="12" sqref="B654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54" start="0" length="0">
    <dxf>
      <font>
        <b val="0"/>
        <name val="Calibri"/>
        <scheme val="minor"/>
      </font>
    </dxf>
  </rfmt>
  <rfmt sheetId="12" sqref="D654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5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F65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G654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qref="H65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I654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654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65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65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5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5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54:XFD654" start="0" length="0">
    <dxf>
      <font>
        <b val="0"/>
        <sz val="10"/>
        <color auto="1"/>
        <name val="Arial Cyr"/>
        <scheme val="none"/>
      </font>
    </dxf>
  </rfmt>
  <rfmt sheetId="12" sqref="A662" start="0" length="0">
    <dxf>
      <font>
        <b val="0"/>
        <sz val="10"/>
        <color auto="1"/>
        <name val="Arial Cyr"/>
        <scheme val="none"/>
      </font>
    </dxf>
  </rfmt>
  <rfmt sheetId="12" sqref="B662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62" start="0" length="0">
    <dxf>
      <font>
        <b val="0"/>
        <name val="Calibri"/>
        <scheme val="minor"/>
      </font>
    </dxf>
  </rfmt>
  <rfmt sheetId="12" sqref="D662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62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F662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G662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qref="H662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I662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66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662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66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6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6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62:XFD662" start="0" length="0">
    <dxf>
      <font>
        <b val="0"/>
        <sz val="10"/>
        <color auto="1"/>
        <name val="Arial Cyr"/>
        <scheme val="none"/>
      </font>
    </dxf>
  </rfmt>
  <rfmt sheetId="12" sqref="A678" start="0" length="0">
    <dxf>
      <font>
        <b val="0"/>
        <sz val="10"/>
        <color auto="1"/>
        <name val="Arial Cyr"/>
        <scheme val="none"/>
      </font>
    </dxf>
  </rfmt>
  <rfmt sheetId="12" sqref="B678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78" start="0" length="0">
    <dxf>
      <font>
        <b val="0"/>
        <name val="Calibri"/>
        <scheme val="minor"/>
      </font>
    </dxf>
  </rfmt>
  <rfmt sheetId="12" sqref="D678" start="0" length="0">
    <dxf>
      <font>
        <b val="0"/>
        <sz val="9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78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F678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G678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  <protection locked="0"/>
    </dxf>
  </rfmt>
  <rfmt sheetId="12" sqref="H678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I678" start="0" length="0">
    <dxf>
      <font>
        <b val="0"/>
        <name val="Calibri"/>
        <scheme val="minor"/>
      </font>
      <numFmt numFmtId="22" formatCode="mmm/yy"/>
      <fill>
        <patternFill patternType="none">
          <bgColor indexed="65"/>
        </patternFill>
      </fill>
    </dxf>
  </rfmt>
  <rfmt sheetId="12" s="1" sqref="J678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678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67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7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7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78:XFD678" start="0" length="0">
    <dxf>
      <font>
        <b val="0"/>
        <sz val="10"/>
        <color auto="1"/>
        <name val="Arial Cyr"/>
        <scheme val="none"/>
      </font>
    </dxf>
  </rfmt>
  <rfmt sheetId="12" sqref="A681" start="0" length="0">
    <dxf>
      <font>
        <b val="0"/>
        <sz val="10"/>
        <color auto="1"/>
        <name val="Arial Cyr"/>
        <scheme val="none"/>
      </font>
    </dxf>
  </rfmt>
  <rfmt sheetId="12" sqref="B681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8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681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8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68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68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681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68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68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681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68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8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8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8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81:XFD681" start="0" length="0">
    <dxf>
      <font>
        <b val="0"/>
        <sz val="10"/>
        <color auto="1"/>
        <name val="Arial Cyr"/>
        <scheme val="none"/>
      </font>
    </dxf>
  </rfmt>
  <rfmt sheetId="12" sqref="A684" start="0" length="0">
    <dxf>
      <font>
        <b val="0"/>
        <sz val="10"/>
        <color auto="1"/>
        <name val="Arial Cyr"/>
        <scheme val="none"/>
      </font>
    </dxf>
  </rfmt>
  <rfmt sheetId="12" sqref="B684" start="0" length="0">
    <dxf>
      <font>
        <b val="0"/>
        <name val="Arial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684" start="0" length="0">
    <dxf>
      <font>
        <b val="0"/>
        <name val="Arial"/>
        <scheme val="none"/>
      </font>
      <fill>
        <patternFill patternType="none">
          <bgColor indexed="65"/>
        </patternFill>
      </fill>
      <protection locked="1"/>
    </dxf>
  </rfmt>
  <rfmt sheetId="12" sqref="D684" start="0" length="0">
    <dxf>
      <font>
        <b val="0"/>
        <name val="Arial"/>
        <scheme val="none"/>
      </font>
      <numFmt numFmtId="0" formatCode="General"/>
      <fill>
        <patternFill patternType="none">
          <bgColor indexed="65"/>
        </patternFill>
      </fill>
      <protection locked="1"/>
    </dxf>
  </rfmt>
  <rfmt sheetId="12" sqref="E68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68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68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68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68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684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68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68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8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8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84:XFD684" start="0" length="0">
    <dxf>
      <font>
        <b val="0"/>
        <sz val="10"/>
        <color auto="1"/>
        <name val="Arial Cyr"/>
        <scheme val="none"/>
      </font>
    </dxf>
  </rfmt>
  <rfmt sheetId="12" sqref="A685" start="0" length="0">
    <dxf>
      <font>
        <b val="0"/>
        <sz val="10"/>
        <color auto="1"/>
        <name val="Arial Cyr"/>
        <scheme val="none"/>
      </font>
    </dxf>
  </rfmt>
  <rfmt sheetId="12" sqref="B685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8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685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8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68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68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68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="1" sqref="I685" start="0" length="0">
    <dxf>
      <font>
        <b val="0"/>
        <u/>
        <sz val="10"/>
        <color auto="1"/>
        <name val="Calibri"/>
        <scheme val="minor"/>
      </font>
      <fill>
        <patternFill patternType="none">
          <bgColor indexed="65"/>
        </patternFill>
      </fill>
    </dxf>
  </rfmt>
  <rfmt sheetId="12" s="1" sqref="J685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685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68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8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8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85:XFD685" start="0" length="0">
    <dxf>
      <font>
        <b val="0"/>
        <sz val="10"/>
        <color auto="1"/>
        <name val="Arial Cyr"/>
        <scheme val="none"/>
      </font>
    </dxf>
  </rfmt>
  <rfmt sheetId="12" sqref="A686" start="0" length="0">
    <dxf>
      <font>
        <b val="0"/>
        <sz val="10"/>
        <color auto="1"/>
        <name val="Arial Cyr"/>
        <scheme val="none"/>
      </font>
    </dxf>
  </rfmt>
  <rfmt sheetId="12" sqref="B686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68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686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68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68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68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686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68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686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686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68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8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8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86:XFD686" start="0" length="0">
    <dxf>
      <font>
        <b val="0"/>
        <sz val="10"/>
        <color auto="1"/>
        <name val="Arial Cyr"/>
        <scheme val="none"/>
      </font>
    </dxf>
  </rfmt>
  <rfmt sheetId="12" sqref="A707" start="0" length="0">
    <dxf>
      <font>
        <b val="0"/>
        <sz val="10"/>
        <color auto="1"/>
        <name val="Arial Cyr"/>
        <scheme val="none"/>
      </font>
    </dxf>
  </rfmt>
  <rfmt sheetId="12" sqref="B707" start="0" length="0">
    <dxf>
      <font>
        <b val="0"/>
        <name val="Arial"/>
        <scheme val="none"/>
      </font>
      <fill>
        <patternFill patternType="none">
          <bgColor indexed="65"/>
        </patternFill>
      </fill>
      <border outline="0">
        <right style="thin">
          <color indexed="64"/>
        </right>
      </border>
    </dxf>
  </rfmt>
  <rfmt sheetId="12" sqref="C707" start="0" length="0">
    <dxf>
      <font>
        <b val="0"/>
        <name val="Arial"/>
        <scheme val="none"/>
      </font>
      <fill>
        <patternFill patternType="none">
          <bgColor indexed="65"/>
        </patternFill>
      </fill>
      <protection locked="1"/>
    </dxf>
  </rfmt>
  <rfmt sheetId="12" sqref="D707" start="0" length="0">
    <dxf>
      <font>
        <b val="0"/>
        <name val="Arial"/>
        <scheme val="none"/>
      </font>
      <numFmt numFmtId="0" formatCode="General"/>
      <fill>
        <patternFill patternType="none">
          <bgColor indexed="65"/>
        </patternFill>
      </fill>
      <protection locked="1"/>
    </dxf>
  </rfmt>
  <rfmt sheetId="12" sqref="E70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0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0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07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707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707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707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70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0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0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07:XFD707" start="0" length="0">
    <dxf>
      <font>
        <b val="0"/>
        <sz val="10"/>
        <color auto="1"/>
        <name val="Arial Cyr"/>
        <scheme val="none"/>
      </font>
    </dxf>
  </rfmt>
  <rfmt sheetId="12" sqref="A714" start="0" length="0">
    <dxf>
      <font>
        <b val="0"/>
        <sz val="10"/>
        <color auto="1"/>
        <name val="Arial Cyr"/>
        <scheme val="none"/>
      </font>
    </dxf>
  </rfmt>
  <rfmt sheetId="12" sqref="B714" start="0" length="0">
    <dxf>
      <font>
        <b val="0"/>
        <name val="Calibri"/>
        <scheme val="minor"/>
      </font>
      <fill>
        <patternFill patternType="none">
          <bgColor indexed="65"/>
        </patternFill>
      </fill>
      <border outline="0">
        <right style="thin">
          <color indexed="64"/>
        </right>
      </border>
      <protection locked="0"/>
    </dxf>
  </rfmt>
  <rfmt sheetId="12" sqref="C71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D714" start="0" length="0">
    <dxf>
      <font>
        <b val="0"/>
        <name val="Calibri"/>
        <scheme val="minor"/>
      </font>
      <numFmt numFmtId="0" formatCode="General"/>
      <fill>
        <patternFill patternType="none">
          <bgColor indexed="65"/>
        </patternFill>
      </fill>
      <protection locked="1"/>
    </dxf>
  </rfmt>
  <rfmt sheetId="12" sqref="E71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F71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G71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</dxf>
  </rfmt>
  <rfmt sheetId="12" sqref="H714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71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="1" sqref="J714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12" sqref="K714" start="0" length="0">
    <dxf>
      <font>
        <b val="0"/>
        <name val="Calibri"/>
        <scheme val="minor"/>
      </font>
      <fill>
        <patternFill patternType="none">
          <bgColor indexed="65"/>
        </patternFill>
      </fill>
    </dxf>
  </rfmt>
  <rfmt sheetId="12" sqref="L71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1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1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14:XFD714" start="0" length="0">
    <dxf>
      <font>
        <b val="0"/>
        <sz val="10"/>
        <color auto="1"/>
        <name val="Arial Cyr"/>
        <scheme val="none"/>
      </font>
    </dxf>
  </rfmt>
  <rfmt sheetId="12" sqref="A113" start="0" length="0">
    <dxf>
      <font>
        <b val="0"/>
        <sz val="10"/>
        <color auto="1"/>
        <name val="Arial Cyr"/>
        <scheme val="none"/>
      </font>
    </dxf>
  </rfmt>
  <rfmt sheetId="12" sqref="B113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113" start="0" length="0">
    <dxf>
      <font>
        <b val="0"/>
        <name val="Calibri"/>
        <scheme val="minor"/>
      </font>
    </dxf>
  </rfmt>
  <rfmt sheetId="12" sqref="D113" start="0" length="0">
    <dxf>
      <font>
        <b val="0"/>
        <name val="Calibri"/>
        <scheme val="minor"/>
      </font>
      <numFmt numFmtId="0" formatCode="General"/>
      <protection locked="1"/>
    </dxf>
  </rfmt>
  <rfmt sheetId="12" sqref="E113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113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113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113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113" start="0" length="0">
    <dxf>
      <font>
        <b val="0"/>
        <name val="Calibri"/>
        <scheme val="minor"/>
      </font>
    </dxf>
  </rfmt>
  <rfmt sheetId="12" s="1" sqref="J113" start="0" length="0">
    <dxf>
      <font>
        <b val="0"/>
        <sz val="10"/>
        <color auto="1"/>
        <name val="Times New Roman"/>
        <scheme val="none"/>
      </font>
    </dxf>
  </rfmt>
  <rfmt sheetId="12" sqref="K113" start="0" length="0">
    <dxf>
      <font>
        <b val="0"/>
        <name val="Calibri"/>
        <scheme val="minor"/>
      </font>
    </dxf>
  </rfmt>
  <rfmt sheetId="12" sqref="L1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1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1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13:XFD113" start="0" length="0">
    <dxf>
      <font>
        <b val="0"/>
        <sz val="10"/>
        <color auto="1"/>
        <name val="Arial Cyr"/>
        <scheme val="none"/>
      </font>
    </dxf>
  </rfmt>
  <rfmt sheetId="12" sqref="A175" start="0" length="0">
    <dxf>
      <font>
        <b val="0"/>
        <sz val="10"/>
        <color auto="1"/>
        <name val="Arial Cyr"/>
        <scheme val="none"/>
      </font>
    </dxf>
  </rfmt>
  <rfmt sheetId="12" sqref="B175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175" start="0" length="0">
    <dxf>
      <font>
        <b val="0"/>
        <name val="Calibri"/>
        <scheme val="minor"/>
      </font>
    </dxf>
  </rfmt>
  <rfmt sheetId="12" sqref="D175" start="0" length="0">
    <dxf>
      <font>
        <b val="0"/>
        <name val="Calibri"/>
        <scheme val="minor"/>
      </font>
      <numFmt numFmtId="0" formatCode="General"/>
      <protection locked="1"/>
    </dxf>
  </rfmt>
  <rfmt sheetId="12" sqref="E175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175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175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175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175" start="0" length="0">
    <dxf>
      <font>
        <b val="0"/>
        <name val="Calibri"/>
        <scheme val="minor"/>
      </font>
    </dxf>
  </rfmt>
  <rfmt sheetId="12" s="1" sqref="J175" start="0" length="0">
    <dxf>
      <font>
        <b val="0"/>
        <sz val="10"/>
        <color auto="1"/>
        <name val="Times New Roman"/>
        <scheme val="none"/>
      </font>
    </dxf>
  </rfmt>
  <rfmt sheetId="12" sqref="K175" start="0" length="0">
    <dxf>
      <font>
        <b val="0"/>
        <name val="Calibri"/>
        <scheme val="minor"/>
      </font>
    </dxf>
  </rfmt>
  <rfmt sheetId="12" sqref="L1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7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7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75:XFD175" start="0" length="0">
    <dxf>
      <font>
        <b val="0"/>
        <sz val="10"/>
        <color auto="1"/>
        <name val="Arial Cyr"/>
        <scheme val="none"/>
      </font>
    </dxf>
  </rfmt>
  <rfmt sheetId="12" sqref="A270" start="0" length="0">
    <dxf>
      <font>
        <b val="0"/>
        <sz val="10"/>
        <color auto="1"/>
        <name val="Arial Cyr"/>
        <scheme val="none"/>
      </font>
    </dxf>
  </rfmt>
  <rfmt sheetId="12" sqref="B270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270" start="0" length="0">
    <dxf>
      <font>
        <b val="0"/>
        <name val="Calibri"/>
        <scheme val="minor"/>
      </font>
    </dxf>
  </rfmt>
  <rfmt sheetId="12" sqref="D270" start="0" length="0">
    <dxf>
      <font>
        <b val="0"/>
        <name val="Calibri"/>
        <scheme val="minor"/>
      </font>
      <numFmt numFmtId="0" formatCode="General"/>
      <protection locked="1"/>
    </dxf>
  </rfmt>
  <rfmt sheetId="12" sqref="E27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27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27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270" start="0" length="0">
    <dxf>
      <font>
        <b val="0"/>
        <sz val="12"/>
        <name val="Calibri"/>
        <scheme val="none"/>
      </font>
      <fill>
        <patternFill>
          <bgColor rgb="FFFFFFCC"/>
        </patternFill>
      </fill>
      <alignment wrapText="0" readingOrder="0"/>
      <protection locked="1"/>
    </dxf>
  </rfmt>
  <rfmt sheetId="12" sqref="I270" start="0" length="0">
    <dxf>
      <font>
        <b val="0"/>
        <name val="Calibri"/>
        <scheme val="minor"/>
      </font>
    </dxf>
  </rfmt>
  <rfmt sheetId="12" s="1" sqref="J270" start="0" length="0">
    <dxf>
      <font>
        <b val="0"/>
        <sz val="10"/>
        <color auto="1"/>
        <name val="Times New Roman"/>
        <scheme val="none"/>
      </font>
    </dxf>
  </rfmt>
  <rfmt sheetId="12" sqref="K270" start="0" length="0">
    <dxf>
      <font>
        <b val="0"/>
        <name val="Calibri"/>
        <scheme val="minor"/>
      </font>
    </dxf>
  </rfmt>
  <rfmt sheetId="12" sqref="L2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7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7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70:XFD270" start="0" length="0">
    <dxf>
      <font>
        <b val="0"/>
        <sz val="10"/>
        <color auto="1"/>
        <name val="Arial Cyr"/>
        <scheme val="none"/>
      </font>
    </dxf>
  </rfmt>
  <rfmt sheetId="12" sqref="A40" start="0" length="0">
    <dxf>
      <font>
        <b val="0"/>
        <sz val="10"/>
        <color auto="1"/>
        <name val="Arial Cyr"/>
        <scheme val="none"/>
      </font>
    </dxf>
  </rfmt>
  <rfmt sheetId="12" sqref="B40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40" start="0" length="0">
    <dxf>
      <font>
        <b val="0"/>
        <name val="Calibri"/>
        <scheme val="minor"/>
      </font>
    </dxf>
  </rfmt>
  <rfmt sheetId="12" sqref="D40" start="0" length="0">
    <dxf>
      <font>
        <b val="0"/>
        <name val="Calibri"/>
        <scheme val="minor"/>
      </font>
      <numFmt numFmtId="0" formatCode="General"/>
      <protection locked="1"/>
    </dxf>
  </rfmt>
  <rfmt sheetId="12" sqref="E4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4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4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40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40" start="0" length="0">
    <dxf>
      <font>
        <b val="0"/>
        <name val="Calibri"/>
        <scheme val="minor"/>
      </font>
      <protection locked="0"/>
    </dxf>
  </rfmt>
  <rfmt sheetId="12" s="1" sqref="J40" start="0" length="0">
    <dxf>
      <font>
        <b val="0"/>
        <sz val="10"/>
        <color auto="1"/>
        <name val="Times New Roman"/>
        <scheme val="none"/>
      </font>
    </dxf>
  </rfmt>
  <rfmt sheetId="12" sqref="K40" start="0" length="0">
    <dxf>
      <font>
        <b val="0"/>
        <name val="Calibri"/>
        <scheme val="minor"/>
      </font>
    </dxf>
  </rfmt>
  <rfmt sheetId="12" sqref="L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4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0:XFD40" start="0" length="0">
    <dxf>
      <font>
        <b val="0"/>
        <sz val="10"/>
        <color auto="1"/>
        <name val="Arial Cyr"/>
        <scheme val="none"/>
      </font>
    </dxf>
  </rfmt>
  <rfmt sheetId="12" sqref="A178" start="0" length="0">
    <dxf>
      <font>
        <b val="0"/>
        <sz val="10"/>
        <color auto="1"/>
        <name val="Arial Cyr"/>
        <scheme val="none"/>
      </font>
    </dxf>
  </rfmt>
  <rfmt sheetId="12" sqref="B178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178" start="0" length="0">
    <dxf>
      <font>
        <b val="0"/>
        <name val="Calibri"/>
        <scheme val="minor"/>
      </font>
    </dxf>
  </rfmt>
  <rfmt sheetId="12" sqref="D178" start="0" length="0">
    <dxf>
      <font>
        <b val="0"/>
        <name val="Calibri"/>
        <scheme val="minor"/>
      </font>
      <numFmt numFmtId="0" formatCode="General"/>
      <protection locked="1"/>
    </dxf>
  </rfmt>
  <rfmt sheetId="12" sqref="E178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178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178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178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178" start="0" length="0">
    <dxf>
      <font>
        <b val="0"/>
        <name val="Calibri"/>
        <scheme val="minor"/>
      </font>
    </dxf>
  </rfmt>
  <rfmt sheetId="12" s="1" sqref="J178" start="0" length="0">
    <dxf>
      <font>
        <b val="0"/>
        <sz val="10"/>
        <color auto="1"/>
        <name val="Times New Roman"/>
        <scheme val="none"/>
      </font>
    </dxf>
  </rfmt>
  <rfmt sheetId="12" sqref="K178" start="0" length="0">
    <dxf>
      <font>
        <b val="0"/>
        <name val="Calibri"/>
        <scheme val="minor"/>
      </font>
    </dxf>
  </rfmt>
  <rfmt sheetId="12" sqref="L1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7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7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78:XFD178" start="0" length="0">
    <dxf>
      <font>
        <b val="0"/>
        <sz val="10"/>
        <color auto="1"/>
        <name val="Arial Cyr"/>
        <scheme val="none"/>
      </font>
    </dxf>
  </rfmt>
  <rfmt sheetId="12" sqref="A241" start="0" length="0">
    <dxf>
      <font>
        <b val="0"/>
        <sz val="10"/>
        <color auto="1"/>
        <name val="Arial Cyr"/>
        <scheme val="none"/>
      </font>
    </dxf>
  </rfmt>
  <rfmt sheetId="12" sqref="B241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241" start="0" length="0">
    <dxf>
      <font>
        <b val="0"/>
        <name val="Calibri"/>
        <scheme val="minor"/>
      </font>
    </dxf>
  </rfmt>
  <rfmt sheetId="12" sqref="D241" start="0" length="0">
    <dxf>
      <font>
        <b val="0"/>
        <name val="Calibri"/>
        <scheme val="minor"/>
      </font>
      <numFmt numFmtId="0" formatCode="General"/>
      <protection locked="1"/>
    </dxf>
  </rfmt>
  <rfmt sheetId="12" sqref="E241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241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241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241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241" start="0" length="0">
    <dxf>
      <font>
        <b val="0"/>
        <name val="Calibri"/>
        <scheme val="minor"/>
      </font>
      <protection locked="0"/>
    </dxf>
  </rfmt>
  <rfmt sheetId="12" s="1" sqref="J241" start="0" length="0">
    <dxf>
      <font>
        <b val="0"/>
        <sz val="10"/>
        <color auto="1"/>
        <name val="Times New Roman"/>
        <scheme val="none"/>
      </font>
    </dxf>
  </rfmt>
  <rfmt sheetId="12" sqref="K241" start="0" length="0">
    <dxf>
      <font>
        <b val="0"/>
        <name val="Calibri"/>
        <scheme val="minor"/>
      </font>
    </dxf>
  </rfmt>
  <rfmt sheetId="12" sqref="L2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4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4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41:XFD241" start="0" length="0">
    <dxf>
      <font>
        <b val="0"/>
        <sz val="10"/>
        <color auto="1"/>
        <name val="Arial Cyr"/>
        <scheme val="none"/>
      </font>
    </dxf>
  </rfmt>
  <rfmt sheetId="12" sqref="A242" start="0" length="0">
    <dxf>
      <font>
        <b val="0"/>
        <sz val="10"/>
        <color auto="1"/>
        <name val="Arial Cyr"/>
        <scheme val="none"/>
      </font>
    </dxf>
  </rfmt>
  <rfmt sheetId="12" sqref="B242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242" start="0" length="0">
    <dxf>
      <font>
        <b val="0"/>
        <name val="Calibri"/>
        <scheme val="minor"/>
      </font>
    </dxf>
  </rfmt>
  <rfmt sheetId="12" sqref="D242" start="0" length="0">
    <dxf>
      <font>
        <b val="0"/>
        <name val="Calibri"/>
        <scheme val="minor"/>
      </font>
      <numFmt numFmtId="0" formatCode="General"/>
      <protection locked="1"/>
    </dxf>
  </rfmt>
  <rfmt sheetId="12" sqref="E242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242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242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242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242" start="0" length="0">
    <dxf>
      <font>
        <b val="0"/>
        <name val="Calibri"/>
        <scheme val="minor"/>
      </font>
      <protection locked="0"/>
    </dxf>
  </rfmt>
  <rfmt sheetId="12" s="1" sqref="J242" start="0" length="0">
    <dxf>
      <font>
        <b val="0"/>
        <sz val="10"/>
        <color auto="1"/>
        <name val="Times New Roman"/>
        <scheme val="none"/>
      </font>
    </dxf>
  </rfmt>
  <rfmt sheetId="12" sqref="K242" start="0" length="0">
    <dxf>
      <font>
        <b val="0"/>
        <name val="Calibri"/>
        <scheme val="minor"/>
      </font>
    </dxf>
  </rfmt>
  <rfmt sheetId="12" sqref="L2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4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4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42:XFD242" start="0" length="0">
    <dxf>
      <font>
        <b val="0"/>
        <sz val="10"/>
        <color auto="1"/>
        <name val="Arial Cyr"/>
        <scheme val="none"/>
      </font>
    </dxf>
  </rfmt>
  <rfmt sheetId="12" sqref="A310" start="0" length="0">
    <dxf>
      <font>
        <b val="0"/>
        <sz val="10"/>
        <color auto="1"/>
        <name val="Arial Cyr"/>
        <scheme val="none"/>
      </font>
    </dxf>
  </rfmt>
  <rfmt sheetId="12" sqref="B310" start="0" length="0">
    <dxf>
      <font>
        <b val="0"/>
        <color indexed="8"/>
        <name val="Calibri"/>
        <scheme val="minor"/>
      </font>
      <border outline="0">
        <right style="thin">
          <color indexed="64"/>
        </right>
      </border>
      <protection locked="0"/>
    </dxf>
  </rfmt>
  <rfmt sheetId="12" sqref="C310" start="0" length="0">
    <dxf>
      <font>
        <b val="0"/>
        <name val="Calibri"/>
        <scheme val="minor"/>
      </font>
    </dxf>
  </rfmt>
  <rfmt sheetId="12" sqref="D310" start="0" length="0">
    <dxf>
      <font>
        <b val="0"/>
        <name val="Calibri"/>
        <scheme val="minor"/>
      </font>
      <numFmt numFmtId="0" formatCode="General"/>
      <protection locked="1"/>
    </dxf>
  </rfmt>
  <rfmt sheetId="12" sqref="E31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31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G31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310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310" start="0" length="0">
    <dxf>
      <font>
        <b val="0"/>
        <name val="Calibri"/>
        <scheme val="minor"/>
      </font>
    </dxf>
  </rfmt>
  <rfmt sheetId="12" s="1" sqref="J310" start="0" length="0">
    <dxf>
      <font>
        <b val="0"/>
        <sz val="10"/>
        <color auto="1"/>
        <name val="Times New Roman"/>
        <scheme val="none"/>
      </font>
    </dxf>
  </rfmt>
  <rfmt sheetId="12" sqref="K310" start="0" length="0">
    <dxf>
      <font>
        <b val="0"/>
        <name val="Calibri"/>
        <scheme val="minor"/>
      </font>
    </dxf>
  </rfmt>
  <rfmt sheetId="12" sqref="L3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1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1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10:XFD310" start="0" length="0">
    <dxf>
      <font>
        <b val="0"/>
        <sz val="10"/>
        <color auto="1"/>
        <name val="Arial Cyr"/>
        <scheme val="none"/>
      </font>
    </dxf>
  </rfmt>
  <rfmt sheetId="12" sqref="A66" start="0" length="0">
    <dxf>
      <font>
        <b val="0"/>
        <sz val="10"/>
        <color auto="1"/>
        <name val="Arial Cyr"/>
        <scheme val="none"/>
      </font>
    </dxf>
  </rfmt>
  <rfmt sheetId="12" sqref="B66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66" start="0" length="0">
    <dxf>
      <font>
        <b val="0"/>
        <name val="Calibri"/>
        <scheme val="minor"/>
      </font>
    </dxf>
  </rfmt>
  <rfmt sheetId="12" sqref="D66" start="0" length="0">
    <dxf>
      <font>
        <b val="0"/>
        <name val="Calibri"/>
        <scheme val="minor"/>
      </font>
      <numFmt numFmtId="0" formatCode="General"/>
      <protection locked="1"/>
    </dxf>
  </rfmt>
  <rfmt sheetId="12" sqref="E66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66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66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66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I66" start="0" length="0">
    <dxf>
      <font>
        <b val="0"/>
        <name val="Calibri"/>
        <scheme val="minor"/>
      </font>
      <protection locked="0"/>
    </dxf>
  </rfmt>
  <rfmt sheetId="12" s="1" sqref="J66" start="0" length="0">
    <dxf>
      <font>
        <b val="0"/>
        <sz val="10"/>
        <color auto="1"/>
        <name val="Times New Roman"/>
        <scheme val="none"/>
      </font>
    </dxf>
  </rfmt>
  <rfmt sheetId="12" sqref="K66" start="0" length="0">
    <dxf>
      <font>
        <b val="0"/>
        <name val="Calibri"/>
        <scheme val="minor"/>
      </font>
    </dxf>
  </rfmt>
  <rfmt sheetId="12" sqref="L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6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6:XFD66" start="0" length="0">
    <dxf>
      <font>
        <b val="0"/>
        <sz val="10"/>
        <color auto="1"/>
        <name val="Arial Cyr"/>
        <scheme val="none"/>
      </font>
    </dxf>
  </rfmt>
  <rfmt sheetId="12" sqref="A234" start="0" length="0">
    <dxf>
      <font>
        <b val="0"/>
        <sz val="10"/>
        <color auto="1"/>
        <name val="Arial Cyr"/>
        <scheme val="none"/>
      </font>
    </dxf>
  </rfmt>
  <rfmt sheetId="12" sqref="B234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234" start="0" length="0">
    <dxf>
      <font>
        <b val="0"/>
        <name val="Calibri"/>
        <scheme val="minor"/>
      </font>
    </dxf>
  </rfmt>
  <rfmt sheetId="12" sqref="D234" start="0" length="0">
    <dxf>
      <font>
        <b val="0"/>
        <name val="Calibri"/>
        <scheme val="minor"/>
      </font>
      <numFmt numFmtId="0" formatCode="General"/>
      <protection locked="1"/>
    </dxf>
  </rfmt>
  <rfmt sheetId="12" sqref="E234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234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G234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H234" start="0" length="0">
    <dxf>
      <font>
        <b val="0"/>
        <sz val="12"/>
        <name val="Arial"/>
        <scheme val="none"/>
      </font>
      <fill>
        <patternFill>
          <bgColor rgb="FFFFFFCC"/>
        </patternFill>
      </fill>
      <alignment wrapText="0" readingOrder="0"/>
    </dxf>
  </rfmt>
  <rfmt sheetId="12" sqref="I234" start="0" length="0">
    <dxf>
      <font>
        <b val="0"/>
        <name val="Calibri"/>
        <scheme val="minor"/>
      </font>
      <protection locked="0"/>
    </dxf>
  </rfmt>
  <rfmt sheetId="12" s="1" sqref="J234" start="0" length="0">
    <dxf>
      <font>
        <b val="0"/>
        <sz val="10"/>
        <color auto="1"/>
        <name val="Times New Roman"/>
        <scheme val="none"/>
      </font>
    </dxf>
  </rfmt>
  <rfmt sheetId="12" sqref="K234" start="0" length="0">
    <dxf>
      <font>
        <b val="0"/>
        <name val="Calibri"/>
        <scheme val="minor"/>
      </font>
    </dxf>
  </rfmt>
  <rfmt sheetId="12" sqref="L2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3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3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34:XFD234" start="0" length="0">
    <dxf>
      <font>
        <b val="0"/>
        <sz val="10"/>
        <color auto="1"/>
        <name val="Arial Cyr"/>
        <scheme val="none"/>
      </font>
    </dxf>
  </rfmt>
  <rfmt sheetId="12" sqref="A121" start="0" length="0">
    <dxf>
      <font>
        <b val="0"/>
        <sz val="10"/>
        <color auto="1"/>
        <name val="Arial Cyr"/>
        <scheme val="none"/>
      </font>
    </dxf>
  </rfmt>
  <rfmt sheetId="12" sqref="B121" start="0" length="0">
    <dxf>
      <font>
        <b val="0"/>
        <name val="Calibri"/>
        <scheme val="minor"/>
      </font>
      <border outline="0">
        <right style="thin">
          <color indexed="64"/>
        </right>
      </border>
    </dxf>
  </rfmt>
  <rfmt sheetId="12" sqref="C121" start="0" length="0">
    <dxf>
      <font>
        <b val="0"/>
        <name val="Calibri"/>
        <scheme val="minor"/>
      </font>
    </dxf>
  </rfmt>
  <rfmt sheetId="12" sqref="D121" start="0" length="0">
    <dxf>
      <font>
        <b val="0"/>
        <name val="Calibri"/>
        <scheme val="minor"/>
      </font>
      <numFmt numFmtId="0" formatCode="General"/>
    </dxf>
  </rfmt>
  <rfmt sheetId="12" sqref="E121" start="0" length="0">
    <dxf>
      <font>
        <b val="0"/>
        <sz val="12"/>
        <name val="Arial"/>
        <scheme val="none"/>
      </font>
      <fill>
        <patternFill patternType="solid">
          <bgColor rgb="FFFFFFCC"/>
        </patternFill>
      </fill>
      <alignment wrapText="0" readingOrder="0"/>
    </dxf>
  </rfmt>
  <rfmt sheetId="12" sqref="F12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12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12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="1" sqref="I121" start="0" length="0">
    <dxf>
      <font>
        <b val="0"/>
        <u/>
        <sz val="10"/>
        <color auto="1"/>
        <name val="Calibri"/>
        <scheme val="minor"/>
      </font>
    </dxf>
  </rfmt>
  <rfmt sheetId="12" s="1" sqref="J121" start="0" length="0">
    <dxf>
      <font>
        <b val="0"/>
        <sz val="10"/>
        <color auto="1"/>
        <name val="Times New Roman"/>
        <scheme val="none"/>
      </font>
    </dxf>
  </rfmt>
  <rfmt sheetId="12" sqref="K121" start="0" length="0">
    <dxf>
      <font>
        <b val="0"/>
        <name val="Calibri"/>
        <scheme val="minor"/>
      </font>
    </dxf>
  </rfmt>
  <rfmt sheetId="12" sqref="L1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2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2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21:XFD121" start="0" length="0">
    <dxf>
      <font>
        <b val="0"/>
        <sz val="10"/>
        <color auto="1"/>
        <name val="Arial Cyr"/>
        <scheme val="none"/>
      </font>
    </dxf>
  </rfmt>
  <rfmt sheetId="12" sqref="A361" start="0" length="0">
    <dxf>
      <font>
        <b val="0"/>
        <sz val="10"/>
        <color auto="1"/>
        <name val="Arial Cyr"/>
        <scheme val="none"/>
      </font>
    </dxf>
  </rfmt>
  <rfmt sheetId="12" sqref="B361" start="0" length="0">
    <dxf>
      <font>
        <b val="0"/>
        <color indexed="8"/>
        <name val="Arial"/>
        <scheme val="none"/>
      </font>
      <border outline="0">
        <right style="thin">
          <color indexed="64"/>
        </right>
      </border>
    </dxf>
  </rfmt>
  <rfmt sheetId="12" sqref="C361" start="0" length="0">
    <dxf>
      <font>
        <b val="0"/>
        <name val="Arial"/>
        <scheme val="none"/>
      </font>
      <protection locked="1"/>
    </dxf>
  </rfmt>
  <rfmt sheetId="12" sqref="D361" start="0" length="0">
    <dxf>
      <font>
        <b val="0"/>
        <name val="Arial"/>
        <scheme val="none"/>
      </font>
      <numFmt numFmtId="0" formatCode="General"/>
      <protection locked="1"/>
    </dxf>
  </rfmt>
  <rfmt sheetId="12" sqref="E36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36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36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361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361" start="0" length="0">
    <dxf>
      <font>
        <b val="0"/>
        <name val="Calibri"/>
        <scheme val="minor"/>
      </font>
    </dxf>
  </rfmt>
  <rfmt sheetId="12" s="1" sqref="J361" start="0" length="0">
    <dxf>
      <font>
        <b val="0"/>
        <sz val="10"/>
        <color auto="1"/>
        <name val="Times New Roman"/>
        <scheme val="none"/>
      </font>
    </dxf>
  </rfmt>
  <rfmt sheetId="12" sqref="K361" start="0" length="0">
    <dxf>
      <font>
        <b val="0"/>
        <name val="Calibri"/>
        <scheme val="minor"/>
      </font>
    </dxf>
  </rfmt>
  <rfmt sheetId="12" sqref="L3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6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6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61:XFD361" start="0" length="0">
    <dxf>
      <font>
        <b val="0"/>
        <sz val="10"/>
        <color auto="1"/>
        <name val="Arial Cyr"/>
        <scheme val="none"/>
      </font>
    </dxf>
  </rfmt>
  <rfmt sheetId="12" sqref="A184" start="0" length="0">
    <dxf>
      <font>
        <b val="0"/>
        <sz val="10"/>
        <color auto="1"/>
        <name val="Arial Cyr"/>
        <scheme val="none"/>
      </font>
    </dxf>
  </rfmt>
  <rfmt sheetId="12" sqref="B184" start="0" length="0">
    <dxf>
      <font>
        <b val="0"/>
        <color indexed="8"/>
        <name val="Arial"/>
        <scheme val="none"/>
      </font>
      <border outline="0">
        <right style="thin">
          <color indexed="64"/>
        </right>
      </border>
    </dxf>
  </rfmt>
  <rfmt sheetId="12" sqref="C184" start="0" length="0">
    <dxf>
      <font>
        <b val="0"/>
        <name val="Arial"/>
        <scheme val="none"/>
      </font>
      <protection locked="1"/>
    </dxf>
  </rfmt>
  <rfmt sheetId="12" sqref="D184" start="0" length="0">
    <dxf>
      <font>
        <b val="0"/>
        <name val="Arial"/>
        <scheme val="none"/>
      </font>
      <numFmt numFmtId="0" formatCode="General"/>
      <protection locked="1"/>
    </dxf>
  </rfmt>
  <rfmt sheetId="12" sqref="E184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F184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G184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</dxf>
  </rfmt>
  <rfmt sheetId="12" sqref="H184" start="0" length="0">
    <dxf>
      <font>
        <b val="0"/>
        <sz val="12"/>
        <name val="Calibri"/>
        <scheme val="none"/>
      </font>
      <fill>
        <patternFill patternType="solid">
          <bgColor rgb="FFFFFFCC"/>
        </patternFill>
      </fill>
      <alignment wrapText="0" readingOrder="0"/>
      <protection locked="1"/>
    </dxf>
  </rfmt>
  <rfmt sheetId="12" sqref="I184" start="0" length="0">
    <dxf>
      <font>
        <b val="0"/>
        <name val="Calibri"/>
        <scheme val="minor"/>
      </font>
    </dxf>
  </rfmt>
  <rfmt sheetId="12" s="1" sqref="J184" start="0" length="0">
    <dxf>
      <font>
        <b val="0"/>
        <sz val="10"/>
        <color auto="1"/>
        <name val="Times New Roman"/>
        <scheme val="none"/>
      </font>
    </dxf>
  </rfmt>
  <rfmt sheetId="12" sqref="K184" start="0" length="0">
    <dxf>
      <font>
        <b val="0"/>
        <name val="Calibri"/>
        <scheme val="minor"/>
      </font>
    </dxf>
  </rfmt>
  <rfmt sheetId="12" sqref="L1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8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8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84:XFD184" start="0" length="0">
    <dxf>
      <font>
        <b val="0"/>
        <sz val="10"/>
        <color auto="1"/>
        <name val="Arial Cyr"/>
        <scheme val="none"/>
      </font>
    </dxf>
  </rfmt>
  <rfmt sheetId="12" sqref="A294" start="0" length="0">
    <dxf>
      <font>
        <b val="0"/>
        <sz val="10"/>
        <color auto="1"/>
        <name val="Arial Cyr"/>
        <scheme val="none"/>
      </font>
    </dxf>
  </rfmt>
  <rfmt sheetId="12" sqref="B294" start="0" length="0">
    <dxf>
      <font>
        <b val="0"/>
        <color indexed="8"/>
        <name val="Calibri"/>
        <scheme val="minor"/>
      </font>
      <fill>
        <patternFill patternType="solid">
          <bgColor theme="0"/>
        </patternFill>
      </fill>
      <border outline="0">
        <right style="thin">
          <color indexed="64"/>
        </right>
      </border>
      <protection locked="0"/>
    </dxf>
  </rfmt>
  <rfmt sheetId="12" sqref="C29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94" start="0" length="0">
    <dxf>
      <font>
        <b val="0"/>
        <sz val="9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29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F29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G294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9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I29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="1" sqref="J294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294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L2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9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9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94:XFD294" start="0" length="0">
    <dxf>
      <font>
        <b val="0"/>
        <sz val="10"/>
        <color auto="1"/>
        <name val="Arial Cyr"/>
        <scheme val="none"/>
      </font>
    </dxf>
  </rfmt>
  <rfmt sheetId="12" sqref="A245" start="0" length="0">
    <dxf>
      <font>
        <b val="0"/>
        <sz val="10"/>
        <color auto="1"/>
        <name val="Arial Cyr"/>
        <scheme val="none"/>
      </font>
    </dxf>
  </rfmt>
  <rfmt sheetId="12" sqref="B245" start="0" length="0">
    <dxf>
      <font>
        <b val="0"/>
        <name val="Calibri"/>
        <scheme val="minor"/>
      </font>
      <fill>
        <patternFill patternType="solid">
          <bgColor theme="0"/>
        </patternFill>
      </fill>
      <border outline="0">
        <left/>
        <top/>
        <bottom/>
      </border>
    </dxf>
  </rfmt>
  <rfmt sheetId="12" sqref="C24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D245" start="0" length="0">
    <dxf>
      <font>
        <b val="0"/>
        <sz val="9"/>
        <name val="Calibri"/>
        <scheme val="minor"/>
      </font>
      <numFmt numFmtId="0" formatCode="General"/>
      <fill>
        <patternFill patternType="solid">
          <bgColor theme="0"/>
        </patternFill>
      </fill>
      <protection locked="1"/>
    </dxf>
  </rfmt>
  <rfmt sheetId="12" sqref="E245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F245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G245" start="0" length="0">
    <dxf>
      <font>
        <b val="0"/>
        <u/>
        <sz val="10"/>
        <color auto="1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H245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qref="I245" start="0" length="0">
    <dxf>
      <font>
        <b val="0"/>
        <name val="Calibri"/>
        <scheme val="minor"/>
      </font>
      <fill>
        <patternFill patternType="solid">
          <bgColor theme="0"/>
        </patternFill>
      </fill>
      <protection locked="0"/>
    </dxf>
  </rfmt>
  <rfmt sheetId="12" s="1" sqref="J245" start="0" length="0">
    <dxf>
      <font>
        <b val="0"/>
        <sz val="10"/>
        <color auto="1"/>
        <name val="Times New Roman"/>
        <scheme val="none"/>
      </font>
      <fill>
        <patternFill patternType="solid">
          <bgColor theme="0"/>
        </patternFill>
      </fill>
    </dxf>
  </rfmt>
  <rfmt sheetId="12" sqref="K245" start="0" length="0">
    <dxf>
      <font>
        <b val="0"/>
        <name val="Calibri"/>
        <scheme val="minor"/>
      </font>
      <fill>
        <patternFill patternType="solid">
          <bgColor theme="0"/>
        </patternFill>
      </fill>
    </dxf>
  </rfmt>
  <rfmt sheetId="12" sqref="L2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4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4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45:XFD245" start="0" length="0">
    <dxf>
      <font>
        <b val="0"/>
        <sz val="10"/>
        <color auto="1"/>
        <name val="Arial Cyr"/>
        <scheme val="none"/>
      </font>
    </dxf>
  </rfmt>
  <rfmt sheetId="12" sqref="A482" start="0" length="0">
    <dxf>
      <font>
        <b val="0"/>
        <sz val="10"/>
        <color auto="1"/>
        <name val="Arial Cyr"/>
        <scheme val="none"/>
      </font>
    </dxf>
  </rfmt>
  <rfmt sheetId="12" sqref="B4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8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8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8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8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82:XFD482" start="0" length="0">
    <dxf>
      <font>
        <b val="0"/>
        <sz val="10"/>
        <color auto="1"/>
        <name val="Arial Cyr"/>
        <scheme val="none"/>
      </font>
    </dxf>
  </rfmt>
  <rfmt sheetId="12" sqref="A487" start="0" length="0">
    <dxf>
      <font>
        <b val="0"/>
        <sz val="10"/>
        <color auto="1"/>
        <name val="Arial Cyr"/>
        <scheme val="none"/>
      </font>
    </dxf>
  </rfmt>
  <rfmt sheetId="12" sqref="B4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8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8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8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8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87:XFD487" start="0" length="0">
    <dxf>
      <font>
        <b val="0"/>
        <sz val="10"/>
        <color auto="1"/>
        <name val="Arial Cyr"/>
        <scheme val="none"/>
      </font>
    </dxf>
  </rfmt>
  <rfmt sheetId="12" sqref="A488" start="0" length="0">
    <dxf>
      <font>
        <b val="0"/>
        <sz val="10"/>
        <color auto="1"/>
        <name val="Arial Cyr"/>
        <scheme val="none"/>
      </font>
    </dxf>
  </rfmt>
  <rfmt sheetId="12" sqref="B4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8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8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8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8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88:XFD488" start="0" length="0">
    <dxf>
      <font>
        <b val="0"/>
        <sz val="10"/>
        <color auto="1"/>
        <name val="Arial Cyr"/>
        <scheme val="none"/>
      </font>
    </dxf>
  </rfmt>
  <rfmt sheetId="12" sqref="A490" start="0" length="0">
    <dxf>
      <font>
        <b val="0"/>
        <sz val="10"/>
        <color auto="1"/>
        <name val="Arial Cyr"/>
        <scheme val="none"/>
      </font>
    </dxf>
  </rfmt>
  <rfmt sheetId="12" sqref="B4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9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9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9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9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90:XFD490" start="0" length="0">
    <dxf>
      <font>
        <b val="0"/>
        <sz val="10"/>
        <color auto="1"/>
        <name val="Arial Cyr"/>
        <scheme val="none"/>
      </font>
    </dxf>
  </rfmt>
  <rfmt sheetId="12" sqref="A504" start="0" length="0">
    <dxf>
      <font>
        <b val="0"/>
        <sz val="10"/>
        <color auto="1"/>
        <name val="Arial Cyr"/>
        <scheme val="none"/>
      </font>
    </dxf>
  </rfmt>
  <rfmt sheetId="12" sqref="B5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0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0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0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0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04:XFD504" start="0" length="0">
    <dxf>
      <font>
        <b val="0"/>
        <sz val="10"/>
        <color auto="1"/>
        <name val="Arial Cyr"/>
        <scheme val="none"/>
      </font>
    </dxf>
  </rfmt>
  <rfmt sheetId="12" sqref="A510" start="0" length="0">
    <dxf>
      <font>
        <b val="0"/>
        <sz val="10"/>
        <color auto="1"/>
        <name val="Arial Cyr"/>
        <scheme val="none"/>
      </font>
    </dxf>
  </rfmt>
  <rfmt sheetId="12" sqref="B5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1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1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1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1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10:XFD510" start="0" length="0">
    <dxf>
      <font>
        <b val="0"/>
        <sz val="10"/>
        <color auto="1"/>
        <name val="Arial Cyr"/>
        <scheme val="none"/>
      </font>
    </dxf>
  </rfmt>
  <rfmt sheetId="12" sqref="A523" start="0" length="0">
    <dxf>
      <font>
        <b val="0"/>
        <sz val="10"/>
        <color auto="1"/>
        <name val="Arial Cyr"/>
        <scheme val="none"/>
      </font>
    </dxf>
  </rfmt>
  <rfmt sheetId="12" sqref="B5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2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2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2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2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23:XFD523" start="0" length="0">
    <dxf>
      <font>
        <b val="0"/>
        <sz val="10"/>
        <color auto="1"/>
        <name val="Arial Cyr"/>
        <scheme val="none"/>
      </font>
    </dxf>
  </rfmt>
  <rfmt sheetId="12" sqref="A528" start="0" length="0">
    <dxf>
      <font>
        <b val="0"/>
        <sz val="10"/>
        <color auto="1"/>
        <name val="Arial Cyr"/>
        <scheme val="none"/>
      </font>
    </dxf>
  </rfmt>
  <rfmt sheetId="12" sqref="B5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2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2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2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2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28:XFD528" start="0" length="0">
    <dxf>
      <font>
        <b val="0"/>
        <sz val="10"/>
        <color auto="1"/>
        <name val="Arial Cyr"/>
        <scheme val="none"/>
      </font>
    </dxf>
  </rfmt>
  <rfmt sheetId="12" sqref="A136" start="0" length="0">
    <dxf>
      <font>
        <b val="0"/>
        <sz val="10"/>
        <color auto="1"/>
        <name val="Arial Cyr"/>
        <scheme val="none"/>
      </font>
    </dxf>
  </rfmt>
  <rfmt sheetId="12" sqref="B1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3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3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3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3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36:XFD136" start="0" length="0">
    <dxf>
      <font>
        <b val="0"/>
        <sz val="10"/>
        <color auto="1"/>
        <name val="Arial Cyr"/>
        <scheme val="none"/>
      </font>
    </dxf>
  </rfmt>
  <rfmt sheetId="12" sqref="A180" start="0" length="0">
    <dxf>
      <font>
        <b val="0"/>
        <sz val="10"/>
        <color auto="1"/>
        <name val="Arial Cyr"/>
        <scheme val="none"/>
      </font>
    </dxf>
  </rfmt>
  <rfmt sheetId="12" sqref="B1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8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8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8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8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80:XFD180" start="0" length="0">
    <dxf>
      <font>
        <b val="0"/>
        <sz val="10"/>
        <color auto="1"/>
        <name val="Arial Cyr"/>
        <scheme val="none"/>
      </font>
    </dxf>
  </rfmt>
  <rfmt sheetId="12" sqref="A256" start="0" length="0">
    <dxf>
      <font>
        <b val="0"/>
        <sz val="10"/>
        <color auto="1"/>
        <name val="Arial Cyr"/>
        <scheme val="none"/>
      </font>
    </dxf>
  </rfmt>
  <rfmt sheetId="12" sqref="B2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5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5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5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5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56:XFD256" start="0" length="0">
    <dxf>
      <font>
        <b val="0"/>
        <sz val="10"/>
        <color auto="1"/>
        <name val="Arial Cyr"/>
        <scheme val="none"/>
      </font>
    </dxf>
  </rfmt>
  <rfmt sheetId="12" sqref="B4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9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9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9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9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91:XFD491" start="0" length="0">
    <dxf>
      <font>
        <b val="0"/>
        <sz val="10"/>
        <color auto="1"/>
        <name val="Arial Cyr"/>
        <scheme val="none"/>
      </font>
    </dxf>
  </rfmt>
  <rfmt sheetId="12" sqref="B4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9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9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9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9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92:XFD492" start="0" length="0">
    <dxf>
      <font>
        <b val="0"/>
        <sz val="10"/>
        <color auto="1"/>
        <name val="Arial Cyr"/>
        <scheme val="none"/>
      </font>
    </dxf>
  </rfmt>
  <rfmt sheetId="12" sqref="B5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0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0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0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0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05:XFD505" start="0" length="0">
    <dxf>
      <font>
        <b val="0"/>
        <sz val="10"/>
        <color auto="1"/>
        <name val="Arial Cyr"/>
        <scheme val="none"/>
      </font>
    </dxf>
  </rfmt>
  <rfmt sheetId="12" sqref="B5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0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0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0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0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07:XFD507" start="0" length="0">
    <dxf>
      <font>
        <b val="0"/>
        <sz val="10"/>
        <color auto="1"/>
        <name val="Arial Cyr"/>
        <scheme val="none"/>
      </font>
    </dxf>
  </rfmt>
  <rfmt sheetId="12" sqref="B5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2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2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2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2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27:XFD527" start="0" length="0">
    <dxf>
      <font>
        <b val="0"/>
        <sz val="10"/>
        <color auto="1"/>
        <name val="Arial Cyr"/>
        <scheme val="none"/>
      </font>
    </dxf>
  </rfmt>
  <rfmt sheetId="12" sqref="B2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2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8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2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2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28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8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8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84:XFD284" start="0" length="0">
    <dxf>
      <font>
        <b val="0"/>
        <sz val="10"/>
        <color auto="1"/>
        <name val="Arial Cyr"/>
        <scheme val="none"/>
      </font>
    </dxf>
  </rfmt>
  <rfmt sheetId="12" sqref="B3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3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3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3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3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33:XFD333" start="0" length="0">
    <dxf>
      <font>
        <b val="0"/>
        <sz val="10"/>
        <color auto="1"/>
        <name val="Arial Cyr"/>
        <scheme val="none"/>
      </font>
    </dxf>
  </rfmt>
  <rfmt sheetId="12" sqref="B3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7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7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7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7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77:XFD377" start="0" length="0">
    <dxf>
      <font>
        <b val="0"/>
        <sz val="10"/>
        <color auto="1"/>
        <name val="Arial Cyr"/>
        <scheme val="none"/>
      </font>
    </dxf>
  </rfmt>
  <rfmt sheetId="12" sqref="B5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5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5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5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5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5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52:XFD552" start="0" length="0">
    <dxf>
      <font>
        <b val="0"/>
        <sz val="10"/>
        <color auto="1"/>
        <name val="Arial Cyr"/>
        <scheme val="none"/>
      </font>
    </dxf>
  </rfmt>
  <rfmt sheetId="12" sqref="B5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5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5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5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5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5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54:XFD554" start="0" length="0">
    <dxf>
      <font>
        <b val="0"/>
        <sz val="10"/>
        <color auto="1"/>
        <name val="Arial Cyr"/>
        <scheme val="none"/>
      </font>
    </dxf>
  </rfmt>
  <rfmt sheetId="12" sqref="B5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5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5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5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5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5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55:XFD555" start="0" length="0">
    <dxf>
      <font>
        <b val="0"/>
        <sz val="10"/>
        <color auto="1"/>
        <name val="Arial Cyr"/>
        <scheme val="none"/>
      </font>
    </dxf>
  </rfmt>
  <rfmt sheetId="12" sqref="B5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5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5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5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5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5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59:XFD559" start="0" length="0">
    <dxf>
      <font>
        <b val="0"/>
        <sz val="10"/>
        <color auto="1"/>
        <name val="Arial Cyr"/>
        <scheme val="none"/>
      </font>
    </dxf>
  </rfmt>
  <rfmt sheetId="12" sqref="B6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1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1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1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1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17:XFD617" start="0" length="0">
    <dxf>
      <font>
        <b val="0"/>
        <sz val="10"/>
        <color auto="1"/>
        <name val="Arial Cyr"/>
        <scheme val="none"/>
      </font>
    </dxf>
  </rfmt>
  <rfmt sheetId="12" sqref="B6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3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3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3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3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3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38:XFD638" start="0" length="0">
    <dxf>
      <font>
        <b val="0"/>
        <sz val="10"/>
        <color auto="1"/>
        <name val="Arial Cyr"/>
        <scheme val="none"/>
      </font>
    </dxf>
  </rfmt>
  <rfmt sheetId="12" sqref="B6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4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4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4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4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4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43:XFD643" start="0" length="0">
    <dxf>
      <font>
        <b val="0"/>
        <sz val="10"/>
        <color auto="1"/>
        <name val="Arial Cyr"/>
        <scheme val="none"/>
      </font>
    </dxf>
  </rfmt>
  <rfmt sheetId="12" sqref="B6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4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4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4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4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4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44:XFD644" start="0" length="0">
    <dxf>
      <font>
        <b val="0"/>
        <sz val="10"/>
        <color auto="1"/>
        <name val="Arial Cyr"/>
        <scheme val="none"/>
      </font>
    </dxf>
  </rfmt>
  <rfmt sheetId="12" sqref="B6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8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8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8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8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8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82:XFD682" start="0" length="0">
    <dxf>
      <font>
        <b val="0"/>
        <sz val="10"/>
        <color auto="1"/>
        <name val="Arial Cyr"/>
        <scheme val="none"/>
      </font>
    </dxf>
  </rfmt>
  <rfmt sheetId="12" sqref="B6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8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8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8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8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8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88:XFD688" start="0" length="0">
    <dxf>
      <font>
        <b val="0"/>
        <sz val="10"/>
        <color auto="1"/>
        <name val="Arial Cyr"/>
        <scheme val="none"/>
      </font>
    </dxf>
  </rfmt>
  <rfmt sheetId="12" sqref="B3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9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3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9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9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3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39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91:XFD391" start="0" length="0">
    <dxf>
      <font>
        <b val="0"/>
        <sz val="10"/>
        <color auto="1"/>
        <name val="Arial Cyr"/>
        <scheme val="none"/>
      </font>
    </dxf>
  </rfmt>
  <rfmt sheetId="12" sqref="B1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0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0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0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0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08:XFD108" start="0" length="0">
    <dxf>
      <font>
        <b val="0"/>
        <sz val="10"/>
        <color auto="1"/>
        <name val="Arial Cyr"/>
        <scheme val="none"/>
      </font>
    </dxf>
  </rfmt>
  <rfmt sheetId="12" sqref="B1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6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6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6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6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68:XFD168" start="0" length="0">
    <dxf>
      <font>
        <b val="0"/>
        <sz val="10"/>
        <color auto="1"/>
        <name val="Arial Cyr"/>
        <scheme val="none"/>
      </font>
    </dxf>
  </rfmt>
  <rfmt sheetId="12" sqref="B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1:XFD21" start="0" length="0">
    <dxf>
      <font>
        <b val="0"/>
        <sz val="10"/>
        <color auto="1"/>
        <name val="Arial Cyr"/>
        <scheme val="none"/>
      </font>
    </dxf>
  </rfmt>
  <rfmt sheetId="12" sqref="B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3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2:XFD32" start="0" length="0">
    <dxf>
      <font>
        <b val="0"/>
        <sz val="10"/>
        <color auto="1"/>
        <name val="Arial Cyr"/>
        <scheme val="none"/>
      </font>
    </dxf>
  </rfmt>
  <rfmt sheetId="12" sqref="B3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5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5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5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5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54:XFD354" start="0" length="0">
    <dxf>
      <font>
        <b val="0"/>
        <sz val="10"/>
        <color auto="1"/>
        <name val="Arial Cyr"/>
        <scheme val="none"/>
      </font>
    </dxf>
  </rfmt>
  <rfmt sheetId="12" sqref="B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0:XFD20" start="0" length="0">
    <dxf>
      <font>
        <b val="0"/>
        <sz val="10"/>
        <color auto="1"/>
        <name val="Arial Cyr"/>
        <scheme val="none"/>
      </font>
    </dxf>
  </rfmt>
  <rfmt sheetId="12" sqref="B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4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4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8:XFD48" start="0" length="0">
    <dxf>
      <font>
        <b val="0"/>
        <sz val="10"/>
        <color auto="1"/>
        <name val="Arial Cyr"/>
        <scheme val="none"/>
      </font>
    </dxf>
  </rfmt>
  <rfmt sheetId="12" sqref="B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8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8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8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8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84:XFD84" start="0" length="0">
    <dxf>
      <font>
        <b val="0"/>
        <sz val="10"/>
        <color auto="1"/>
        <name val="Arial Cyr"/>
        <scheme val="none"/>
      </font>
    </dxf>
  </rfmt>
  <rfmt sheetId="12" sqref="B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8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8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8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8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85:XFD85" start="0" length="0">
    <dxf>
      <font>
        <b val="0"/>
        <sz val="10"/>
        <color auto="1"/>
        <name val="Arial Cyr"/>
        <scheme val="none"/>
      </font>
    </dxf>
  </rfmt>
  <rfmt sheetId="12" sqref="B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8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8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8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8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86:XFD86" start="0" length="0">
    <dxf>
      <font>
        <b val="0"/>
        <sz val="10"/>
        <color auto="1"/>
        <name val="Arial Cyr"/>
        <scheme val="none"/>
      </font>
    </dxf>
  </rfmt>
  <rfmt sheetId="12" sqref="B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1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0:XFD10" start="0" length="0">
    <dxf>
      <font>
        <b val="0"/>
        <sz val="10"/>
        <color auto="1"/>
        <name val="Arial Cyr"/>
        <scheme val="none"/>
      </font>
    </dxf>
  </rfmt>
  <rfmt sheetId="12" sqref="B7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5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5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5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5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5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56:XFD756" start="0" length="0">
    <dxf>
      <font>
        <b val="0"/>
        <sz val="10"/>
        <color auto="1"/>
        <name val="Arial Cyr"/>
        <scheme val="none"/>
      </font>
    </dxf>
  </rfmt>
  <rfmt sheetId="12" sqref="B7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5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5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5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5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5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57:XFD757" start="0" length="0">
    <dxf>
      <font>
        <b val="0"/>
        <sz val="10"/>
        <color auto="1"/>
        <name val="Arial Cyr"/>
        <scheme val="none"/>
      </font>
    </dxf>
  </rfmt>
  <rfmt sheetId="12" sqref="B7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5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5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5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5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5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58:XFD758" start="0" length="0">
    <dxf>
      <font>
        <b val="0"/>
        <sz val="10"/>
        <color auto="1"/>
        <name val="Arial Cyr"/>
        <scheme val="none"/>
      </font>
    </dxf>
  </rfmt>
  <rfmt sheetId="12" sqref="B7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5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5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5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5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5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59:XFD759" start="0" length="0">
    <dxf>
      <font>
        <b val="0"/>
        <sz val="10"/>
        <color auto="1"/>
        <name val="Arial Cyr"/>
        <scheme val="none"/>
      </font>
    </dxf>
  </rfmt>
  <rfmt sheetId="12" sqref="B4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8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8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8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8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85:XFD485" start="0" length="0">
    <dxf>
      <font>
        <b val="0"/>
        <sz val="10"/>
        <color auto="1"/>
        <name val="Arial Cyr"/>
        <scheme val="none"/>
      </font>
    </dxf>
  </rfmt>
  <rfmt sheetId="12" sqref="B5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3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3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3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3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31:XFD531" start="0" length="0">
    <dxf>
      <font>
        <b val="0"/>
        <sz val="10"/>
        <color auto="1"/>
        <name val="Arial Cyr"/>
        <scheme val="none"/>
      </font>
    </dxf>
  </rfmt>
  <rfmt sheetId="12" sqref="B7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6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6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6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6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6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67:XFD767" start="0" length="0">
    <dxf>
      <font>
        <b val="0"/>
        <sz val="10"/>
        <color auto="1"/>
        <name val="Arial Cyr"/>
        <scheme val="none"/>
      </font>
    </dxf>
  </rfmt>
  <rfmt sheetId="12" sqref="B7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6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6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6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6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6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68:XFD768" start="0" length="0">
    <dxf>
      <font>
        <b val="0"/>
        <sz val="10"/>
        <color auto="1"/>
        <name val="Arial Cyr"/>
        <scheme val="none"/>
      </font>
    </dxf>
  </rfmt>
  <rfmt sheetId="12" sqref="B7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6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6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6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6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6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69:XFD769" start="0" length="0">
    <dxf>
      <font>
        <b val="0"/>
        <sz val="10"/>
        <color auto="1"/>
        <name val="Arial Cyr"/>
        <scheme val="none"/>
      </font>
    </dxf>
  </rfmt>
  <rfmt sheetId="12" sqref="B7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7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7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7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7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7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70:XFD770" start="0" length="0">
    <dxf>
      <font>
        <b val="0"/>
        <sz val="10"/>
        <color auto="1"/>
        <name val="Arial Cyr"/>
        <scheme val="none"/>
      </font>
    </dxf>
  </rfmt>
  <rfmt sheetId="12" sqref="B7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7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7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7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7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7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71:XFD771" start="0" length="0">
    <dxf>
      <font>
        <b val="0"/>
        <sz val="10"/>
        <color auto="1"/>
        <name val="Arial Cyr"/>
        <scheme val="none"/>
      </font>
    </dxf>
  </rfmt>
  <rfmt sheetId="12" sqref="B7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7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7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7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7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7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72:XFD772" start="0" length="0">
    <dxf>
      <font>
        <b val="0"/>
        <sz val="10"/>
        <color auto="1"/>
        <name val="Arial Cyr"/>
        <scheme val="none"/>
      </font>
    </dxf>
  </rfmt>
  <rfmt sheetId="12" sqref="B7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7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7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7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7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7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73:XFD773" start="0" length="0">
    <dxf>
      <font>
        <b val="0"/>
        <sz val="10"/>
        <color auto="1"/>
        <name val="Arial Cyr"/>
        <scheme val="none"/>
      </font>
    </dxf>
  </rfmt>
  <rfmt sheetId="12" sqref="B7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7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7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7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7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7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74:XFD774" start="0" length="0">
    <dxf>
      <font>
        <b val="0"/>
        <sz val="10"/>
        <color auto="1"/>
        <name val="Arial Cyr"/>
        <scheme val="none"/>
      </font>
    </dxf>
  </rfmt>
  <rfmt sheetId="12" sqref="B7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7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7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7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7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7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76:XFD776" start="0" length="0">
    <dxf>
      <font>
        <b val="0"/>
        <sz val="10"/>
        <color auto="1"/>
        <name val="Arial Cyr"/>
        <scheme val="none"/>
      </font>
    </dxf>
  </rfmt>
  <rfmt sheetId="12" sqref="B7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7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7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7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7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7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77:XFD777" start="0" length="0">
    <dxf>
      <font>
        <b val="0"/>
        <sz val="10"/>
        <color auto="1"/>
        <name val="Arial Cyr"/>
        <scheme val="none"/>
      </font>
    </dxf>
  </rfmt>
  <rfmt sheetId="12" sqref="B7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C7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7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7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7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7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7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78:XFD778" start="0" length="0">
    <dxf>
      <font>
        <b val="0"/>
        <sz val="10"/>
        <color auto="1"/>
        <name val="Arial Cyr"/>
        <scheme val="none"/>
      </font>
    </dxf>
  </rfmt>
  <rfmt sheetId="12" sqref="B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4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4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5:XFD45" start="0" length="0">
    <dxf>
      <font>
        <b val="0"/>
        <sz val="10"/>
        <color auto="1"/>
        <name val="Arial Cyr"/>
        <scheme val="none"/>
      </font>
    </dxf>
  </rfmt>
  <rfmt sheetId="12" sqref="B1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4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4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4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4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42:XFD142" start="0" length="0">
    <dxf>
      <font>
        <b val="0"/>
        <sz val="10"/>
        <color auto="1"/>
        <name val="Arial Cyr"/>
        <scheme val="none"/>
      </font>
    </dxf>
  </rfmt>
  <rfmt sheetId="12" sqref="B5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5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5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5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5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5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5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5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5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5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5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5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5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5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50:XFD550" start="0" length="0">
    <dxf>
      <font>
        <b val="0"/>
        <sz val="10"/>
        <color auto="1"/>
        <name val="Arial Cyr"/>
        <scheme val="none"/>
      </font>
    </dxf>
  </rfmt>
  <rfmt sheetId="12" sqref="B5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5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5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5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5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5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51:XFD551" start="0" length="0">
    <dxf>
      <font>
        <b val="0"/>
        <sz val="10"/>
        <color auto="1"/>
        <name val="Arial Cyr"/>
        <scheme val="none"/>
      </font>
    </dxf>
  </rfmt>
  <rfmt sheetId="12" sqref="B6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0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0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0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0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09:XFD609" start="0" length="0">
    <dxf>
      <font>
        <b val="0"/>
        <sz val="10"/>
        <color auto="1"/>
        <name val="Arial Cyr"/>
        <scheme val="none"/>
      </font>
    </dxf>
  </rfmt>
  <rfmt sheetId="12" sqref="B6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1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1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1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1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1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11:XFD611" start="0" length="0">
    <dxf>
      <font>
        <b val="0"/>
        <sz val="10"/>
        <color auto="1"/>
        <name val="Arial Cyr"/>
        <scheme val="none"/>
      </font>
    </dxf>
  </rfmt>
  <rfmt sheetId="12" sqref="B6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1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1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1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1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12:XFD612" start="0" length="0">
    <dxf>
      <font>
        <b val="0"/>
        <sz val="10"/>
        <color auto="1"/>
        <name val="Arial Cyr"/>
        <scheme val="none"/>
      </font>
    </dxf>
  </rfmt>
  <rfmt sheetId="12" sqref="B1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1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1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1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1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1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19:XFD119" start="0" length="0">
    <dxf>
      <font>
        <b val="0"/>
        <sz val="10"/>
        <color auto="1"/>
        <name val="Arial Cyr"/>
        <scheme val="none"/>
      </font>
    </dxf>
  </rfmt>
  <rfmt sheetId="12" sqref="B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4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4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6:XFD46" start="0" length="0">
    <dxf>
      <font>
        <b val="0"/>
        <sz val="10"/>
        <color auto="1"/>
        <name val="Arial Cyr"/>
        <scheme val="none"/>
      </font>
    </dxf>
  </rfmt>
  <rfmt sheetId="12" sqref="B4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9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9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9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9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93:XFD493" start="0" length="0">
    <dxf>
      <font>
        <b val="0"/>
        <sz val="10"/>
        <color auto="1"/>
        <name val="Arial Cyr"/>
        <scheme val="none"/>
      </font>
    </dxf>
  </rfmt>
  <rfmt sheetId="12" sqref="B2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5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5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5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5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59:XFD259" start="0" length="0">
    <dxf>
      <font>
        <b val="0"/>
        <sz val="10"/>
        <color auto="1"/>
        <name val="Arial Cyr"/>
        <scheme val="none"/>
      </font>
    </dxf>
  </rfmt>
  <rfmt sheetId="12" sqref="B3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3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3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3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3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34:XFD334" start="0" length="0">
    <dxf>
      <font>
        <b val="0"/>
        <sz val="10"/>
        <color auto="1"/>
        <name val="Arial Cyr"/>
        <scheme val="none"/>
      </font>
    </dxf>
  </rfmt>
  <rfmt sheetId="12" sqref="B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1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5:XFD15" start="0" length="0">
    <dxf>
      <font>
        <b val="0"/>
        <sz val="10"/>
        <color auto="1"/>
        <name val="Arial Cyr"/>
        <scheme val="none"/>
      </font>
    </dxf>
  </rfmt>
  <rfmt sheetId="12" sqref="B3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3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3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3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3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31:XFD331" start="0" length="0">
    <dxf>
      <font>
        <b val="0"/>
        <sz val="10"/>
        <color auto="1"/>
        <name val="Arial Cyr"/>
        <scheme val="none"/>
      </font>
    </dxf>
  </rfmt>
  <rfmt sheetId="12" sqref="B7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1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1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1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1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1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16:XFD716" start="0" length="0">
    <dxf>
      <font>
        <b val="0"/>
        <sz val="10"/>
        <color auto="1"/>
        <name val="Arial Cyr"/>
        <scheme val="none"/>
      </font>
    </dxf>
  </rfmt>
  <rfmt sheetId="12" sqref="B7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1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1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1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1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1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17:XFD717" start="0" length="0">
    <dxf>
      <font>
        <b val="0"/>
        <sz val="10"/>
        <color auto="1"/>
        <name val="Arial Cyr"/>
        <scheme val="none"/>
      </font>
    </dxf>
  </rfmt>
  <rfmt sheetId="12" sqref="B7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4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4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4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4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4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43:XFD743" start="0" length="0">
    <dxf>
      <font>
        <b val="0"/>
        <sz val="10"/>
        <color auto="1"/>
        <name val="Arial Cyr"/>
        <scheme val="none"/>
      </font>
    </dxf>
  </rfmt>
  <rfmt sheetId="12" sqref="B7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4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4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4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4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4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44:XFD744" start="0" length="0">
    <dxf>
      <font>
        <b val="0"/>
        <sz val="10"/>
        <color auto="1"/>
        <name val="Arial Cyr"/>
        <scheme val="none"/>
      </font>
    </dxf>
  </rfmt>
  <rfmt sheetId="12" sqref="B7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4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4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4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4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4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45:XFD745" start="0" length="0">
    <dxf>
      <font>
        <b val="0"/>
        <sz val="10"/>
        <color auto="1"/>
        <name val="Arial Cyr"/>
        <scheme val="none"/>
      </font>
    </dxf>
  </rfmt>
  <rfmt sheetId="12" sqref="B7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4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4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4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4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4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46:XFD746" start="0" length="0">
    <dxf>
      <font>
        <b val="0"/>
        <sz val="10"/>
        <color auto="1"/>
        <name val="Arial Cyr"/>
        <scheme val="none"/>
      </font>
    </dxf>
  </rfmt>
  <rfmt sheetId="12" sqref="B7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4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4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4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4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4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47:XFD747" start="0" length="0">
    <dxf>
      <font>
        <b val="0"/>
        <sz val="10"/>
        <color auto="1"/>
        <name val="Arial Cyr"/>
        <scheme val="none"/>
      </font>
    </dxf>
  </rfmt>
  <rfmt sheetId="12" sqref="B7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4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4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4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4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4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48:XFD748" start="0" length="0">
    <dxf>
      <font>
        <b val="0"/>
        <sz val="10"/>
        <color auto="1"/>
        <name val="Arial Cyr"/>
        <scheme val="none"/>
      </font>
    </dxf>
  </rfmt>
  <rfmt sheetId="12" sqref="B7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8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8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8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8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8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8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82:XFD782" start="0" length="0">
    <dxf>
      <font>
        <b val="0"/>
        <sz val="10"/>
        <color auto="1"/>
        <name val="Arial Cyr"/>
        <scheme val="none"/>
      </font>
    </dxf>
  </rfmt>
  <rfmt sheetId="12" sqref="B7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8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8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8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8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8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83:XFD783" start="0" length="0">
    <dxf>
      <font>
        <b val="0"/>
        <sz val="10"/>
        <color auto="1"/>
        <name val="Arial Cyr"/>
        <scheme val="none"/>
      </font>
    </dxf>
  </rfmt>
  <rfmt sheetId="12" sqref="B7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8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8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8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8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8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84:XFD784" start="0" length="0">
    <dxf>
      <font>
        <b val="0"/>
        <sz val="10"/>
        <color auto="1"/>
        <name val="Arial Cyr"/>
        <scheme val="none"/>
      </font>
    </dxf>
  </rfmt>
  <rfmt sheetId="12" sqref="B7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8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8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8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8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8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85:XFD785" start="0" length="0">
    <dxf>
      <font>
        <b val="0"/>
        <sz val="10"/>
        <color auto="1"/>
        <name val="Arial Cyr"/>
        <scheme val="none"/>
      </font>
    </dxf>
  </rfmt>
  <rfmt sheetId="12" sqref="B7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8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8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8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8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8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86:XFD786" start="0" length="0">
    <dxf>
      <font>
        <b val="0"/>
        <sz val="10"/>
        <color auto="1"/>
        <name val="Arial Cyr"/>
        <scheme val="none"/>
      </font>
    </dxf>
  </rfmt>
  <rfmt sheetId="12" sqref="B7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8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8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8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8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8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87:XFD787" start="0" length="0">
    <dxf>
      <font>
        <b val="0"/>
        <sz val="10"/>
        <color auto="1"/>
        <name val="Arial Cyr"/>
        <scheme val="none"/>
      </font>
    </dxf>
  </rfmt>
  <rfmt sheetId="12" sqref="B7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8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8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8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8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8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88:XFD788" start="0" length="0">
    <dxf>
      <font>
        <b val="0"/>
        <sz val="10"/>
        <color auto="1"/>
        <name val="Arial Cyr"/>
        <scheme val="none"/>
      </font>
    </dxf>
  </rfmt>
  <rfmt sheetId="12" sqref="B7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8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8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8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8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8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89:XFD789" start="0" length="0">
    <dxf>
      <font>
        <b val="0"/>
        <sz val="10"/>
        <color auto="1"/>
        <name val="Arial Cyr"/>
        <scheme val="none"/>
      </font>
    </dxf>
  </rfmt>
  <rfmt sheetId="12" sqref="B3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7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7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7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7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79:XFD379" start="0" length="0">
    <dxf>
      <font>
        <b val="0"/>
        <sz val="10"/>
        <color auto="1"/>
        <name val="Arial Cyr"/>
        <scheme val="none"/>
      </font>
    </dxf>
  </rfmt>
  <rfmt sheetId="12" sqref="B4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2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2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2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2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29:XFD429" start="0" length="0">
    <dxf>
      <font>
        <b val="0"/>
        <sz val="10"/>
        <color auto="1"/>
        <name val="Arial Cyr"/>
        <scheme val="none"/>
      </font>
    </dxf>
  </rfmt>
  <rfmt sheetId="12" sqref="B3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1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1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1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1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14:XFD314" start="0" length="0">
    <dxf>
      <font>
        <b val="0"/>
        <sz val="10"/>
        <color auto="1"/>
        <name val="Arial Cyr"/>
        <scheme val="none"/>
      </font>
    </dxf>
  </rfmt>
  <rfmt sheetId="12" sqref="B5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9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9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9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9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91:XFD591" start="0" length="0">
    <dxf>
      <font>
        <b val="0"/>
        <sz val="10"/>
        <color auto="1"/>
        <name val="Arial Cyr"/>
        <scheme val="none"/>
      </font>
    </dxf>
  </rfmt>
  <rfmt sheetId="12" sqref="B6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2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2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2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2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22:XFD622" start="0" length="0">
    <dxf>
      <font>
        <b val="0"/>
        <sz val="10"/>
        <color auto="1"/>
        <name val="Arial Cyr"/>
        <scheme val="none"/>
      </font>
    </dxf>
  </rfmt>
  <rfmt sheetId="12" sqref="B6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2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2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2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2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2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24:XFD624" start="0" length="0">
    <dxf>
      <font>
        <b val="0"/>
        <sz val="10"/>
        <color auto="1"/>
        <name val="Arial Cyr"/>
        <scheme val="none"/>
      </font>
    </dxf>
  </rfmt>
  <rfmt sheetId="12" sqref="B3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6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6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6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6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64:XFD364" start="0" length="0">
    <dxf>
      <font>
        <b val="0"/>
        <sz val="10"/>
        <color auto="1"/>
        <name val="Arial Cyr"/>
        <scheme val="none"/>
      </font>
    </dxf>
  </rfmt>
  <rfmt sheetId="12" sqref="B6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5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5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5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5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5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5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56:XFD656" start="0" length="0">
    <dxf>
      <font>
        <b val="0"/>
        <sz val="10"/>
        <color auto="1"/>
        <name val="Arial Cyr"/>
        <scheme val="none"/>
      </font>
    </dxf>
  </rfmt>
  <rfmt sheetId="12" sqref="B6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5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5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5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5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5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57:XFD657" start="0" length="0">
    <dxf>
      <font>
        <b val="0"/>
        <sz val="10"/>
        <color auto="1"/>
        <name val="Arial Cyr"/>
        <scheme val="none"/>
      </font>
    </dxf>
  </rfmt>
  <rfmt sheetId="12" sqref="B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8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8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8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8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83:XFD83" start="0" length="0">
    <dxf>
      <font>
        <b val="0"/>
        <sz val="10"/>
        <color auto="1"/>
        <name val="Arial Cyr"/>
        <scheme val="none"/>
      </font>
    </dxf>
  </rfmt>
  <rfmt sheetId="12" sqref="B5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3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3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3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3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3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33:XFD533" start="0" length="0">
    <dxf>
      <font>
        <b val="0"/>
        <sz val="10"/>
        <color auto="1"/>
        <name val="Arial Cyr"/>
        <scheme val="none"/>
      </font>
    </dxf>
  </rfmt>
  <rfmt sheetId="12" sqref="B5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4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4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4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4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4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40:XFD540" start="0" length="0">
    <dxf>
      <font>
        <b val="0"/>
        <sz val="10"/>
        <color auto="1"/>
        <name val="Arial Cyr"/>
        <scheme val="none"/>
      </font>
    </dxf>
  </rfmt>
  <rfmt sheetId="12" sqref="B5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4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4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4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4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4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4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4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4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4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4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4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4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4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41:XFD541" start="0" length="0">
    <dxf>
      <font>
        <b val="0"/>
        <sz val="10"/>
        <color auto="1"/>
        <name val="Arial Cyr"/>
        <scheme val="none"/>
      </font>
    </dxf>
  </rfmt>
  <rfmt sheetId="12" sqref="B5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4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4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4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4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4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4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42:XFD542" start="0" length="0">
    <dxf>
      <font>
        <b val="0"/>
        <sz val="10"/>
        <color auto="1"/>
        <name val="Arial Cyr"/>
        <scheme val="none"/>
      </font>
    </dxf>
  </rfmt>
  <rfmt sheetId="12" sqref="B5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4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4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4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4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4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45:XFD545" start="0" length="0">
    <dxf>
      <font>
        <b val="0"/>
        <sz val="10"/>
        <color auto="1"/>
        <name val="Arial Cyr"/>
        <scheme val="none"/>
      </font>
    </dxf>
  </rfmt>
  <rfmt sheetId="12" sqref="B5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7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7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7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7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7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75:XFD575" start="0" length="0">
    <dxf>
      <font>
        <b val="0"/>
        <sz val="10"/>
        <color auto="1"/>
        <name val="Arial Cyr"/>
        <scheme val="none"/>
      </font>
    </dxf>
  </rfmt>
  <rfmt sheetId="12" sqref="B6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0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0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0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0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08:XFD608" start="0" length="0">
    <dxf>
      <font>
        <b val="0"/>
        <sz val="10"/>
        <color auto="1"/>
        <name val="Arial Cyr"/>
        <scheme val="none"/>
      </font>
    </dxf>
  </rfmt>
  <rfmt sheetId="12" sqref="B6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7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7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7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7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7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70:XFD670" start="0" length="0">
    <dxf>
      <font>
        <b val="0"/>
        <sz val="10"/>
        <color auto="1"/>
        <name val="Arial Cyr"/>
        <scheme val="none"/>
      </font>
    </dxf>
  </rfmt>
  <rfmt sheetId="12" sqref="B6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7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7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7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7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7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71:XFD671" start="0" length="0">
    <dxf>
      <font>
        <b val="0"/>
        <sz val="10"/>
        <color auto="1"/>
        <name val="Arial Cyr"/>
        <scheme val="none"/>
      </font>
    </dxf>
  </rfmt>
  <rfmt sheetId="12" sqref="B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8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8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8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8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87:XFD87" start="0" length="0">
    <dxf>
      <font>
        <b val="0"/>
        <sz val="10"/>
        <color auto="1"/>
        <name val="Arial Cyr"/>
        <scheme val="none"/>
      </font>
    </dxf>
  </rfmt>
  <rfmt sheetId="12" sqref="B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I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3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3:XFD33" start="0" length="0">
    <dxf>
      <font>
        <b val="0"/>
        <sz val="10"/>
        <color auto="1"/>
        <name val="Arial Cyr"/>
        <scheme val="none"/>
      </font>
    </dxf>
  </rfmt>
  <rfmt sheetId="12" sqref="B3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6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6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6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6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67:XFD367" start="0" length="0">
    <dxf>
      <font>
        <b val="0"/>
        <sz val="10"/>
        <color auto="1"/>
        <name val="Arial Cyr"/>
        <scheme val="none"/>
      </font>
    </dxf>
  </rfmt>
  <rfmt sheetId="12" sqref="B4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1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1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1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1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11:XFD411" start="0" length="0">
    <dxf>
      <font>
        <b val="0"/>
        <sz val="10"/>
        <color auto="1"/>
        <name val="Arial Cyr"/>
        <scheme val="none"/>
      </font>
    </dxf>
  </rfmt>
  <rfmt sheetId="12" sqref="B4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1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1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1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1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14:XFD414" start="0" length="0">
    <dxf>
      <font>
        <b val="0"/>
        <sz val="10"/>
        <color auto="1"/>
        <name val="Arial Cyr"/>
        <scheme val="none"/>
      </font>
    </dxf>
  </rfmt>
  <rfmt sheetId="12" sqref="B4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1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1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1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1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15:XFD415" start="0" length="0">
    <dxf>
      <font>
        <b val="0"/>
        <sz val="10"/>
        <color auto="1"/>
        <name val="Arial Cyr"/>
        <scheme val="none"/>
      </font>
    </dxf>
  </rfmt>
  <rfmt sheetId="12" sqref="B4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1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1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1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1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17:XFD417" start="0" length="0">
    <dxf>
      <font>
        <b val="0"/>
        <sz val="10"/>
        <color auto="1"/>
        <name val="Arial Cyr"/>
        <scheme val="none"/>
      </font>
    </dxf>
  </rfmt>
  <rfmt sheetId="12" sqref="B4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1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1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1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1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18:XFD418" start="0" length="0">
    <dxf>
      <font>
        <b val="0"/>
        <sz val="10"/>
        <color auto="1"/>
        <name val="Arial Cyr"/>
        <scheme val="none"/>
      </font>
    </dxf>
  </rfmt>
  <rfmt sheetId="12" sqref="B4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2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2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2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2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20:XFD420" start="0" length="0">
    <dxf>
      <font>
        <b val="0"/>
        <sz val="10"/>
        <color auto="1"/>
        <name val="Arial Cyr"/>
        <scheme val="none"/>
      </font>
    </dxf>
  </rfmt>
  <rfmt sheetId="12" sqref="B2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2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9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2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2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29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9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9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97:XFD297" start="0" length="0">
    <dxf>
      <font>
        <b val="0"/>
        <sz val="10"/>
        <color auto="1"/>
        <name val="Arial Cyr"/>
        <scheme val="none"/>
      </font>
    </dxf>
  </rfmt>
  <rfmt sheetId="12" sqref="B3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3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3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F33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H3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I33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3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K33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="1" sqref="N3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="1" sqref="O336" start="0" length="0">
    <dxf>
      <font>
        <b val="0"/>
        <u val="none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36:XFD336" start="0" length="0">
    <dxf>
      <font>
        <b val="0"/>
        <sz val="10"/>
        <color auto="1"/>
        <name val="Arial Cyr"/>
        <scheme val="none"/>
      </font>
    </dxf>
  </rfmt>
  <rfmt sheetId="12" sqref="B3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5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5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5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5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53:XFD353" start="0" length="0">
    <dxf>
      <font>
        <b val="0"/>
        <sz val="10"/>
        <color auto="1"/>
        <name val="Arial Cyr"/>
        <scheme val="none"/>
      </font>
    </dxf>
  </rfmt>
  <rfmt sheetId="12" sqref="B1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6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6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6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6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6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60:XFD160" start="0" length="0">
    <dxf>
      <font>
        <b val="0"/>
        <sz val="10"/>
        <color auto="1"/>
        <name val="Arial Cyr"/>
        <scheme val="none"/>
      </font>
    </dxf>
  </rfmt>
  <rfmt sheetId="12" sqref="B3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3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3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3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3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39:XFD339" start="0" length="0">
    <dxf>
      <font>
        <b val="0"/>
        <sz val="10"/>
        <color auto="1"/>
        <name val="Arial Cyr"/>
        <scheme val="none"/>
      </font>
    </dxf>
  </rfmt>
  <rfmt sheetId="12" sqref="B7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2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2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2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2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2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26:XFD726" start="0" length="0">
    <dxf>
      <font>
        <b val="0"/>
        <sz val="10"/>
        <color auto="1"/>
        <name val="Arial Cyr"/>
        <scheme val="none"/>
      </font>
    </dxf>
  </rfmt>
  <rfmt sheetId="12" sqref="B7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2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2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2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2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2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27:XFD727" start="0" length="0">
    <dxf>
      <font>
        <b val="0"/>
        <sz val="10"/>
        <color auto="1"/>
        <name val="Arial Cyr"/>
        <scheme val="none"/>
      </font>
    </dxf>
  </rfmt>
  <rfmt sheetId="12" sqref="B7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2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2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2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2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2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28:XFD728" start="0" length="0">
    <dxf>
      <font>
        <b val="0"/>
        <sz val="10"/>
        <color auto="1"/>
        <name val="Arial Cyr"/>
        <scheme val="none"/>
      </font>
    </dxf>
  </rfmt>
  <rfmt sheetId="12" sqref="B7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2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2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2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2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2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29:XFD729" start="0" length="0">
    <dxf>
      <font>
        <b val="0"/>
        <sz val="10"/>
        <color auto="1"/>
        <name val="Arial Cyr"/>
        <scheme val="none"/>
      </font>
    </dxf>
  </rfmt>
  <rfmt sheetId="12" sqref="B7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9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9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9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9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9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92:XFD792" start="0" length="0">
    <dxf>
      <font>
        <b val="0"/>
        <sz val="10"/>
        <color auto="1"/>
        <name val="Arial Cyr"/>
        <scheme val="none"/>
      </font>
    </dxf>
  </rfmt>
  <rfmt sheetId="12" sqref="B7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9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9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9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9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9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93:XFD793" start="0" length="0">
    <dxf>
      <font>
        <b val="0"/>
        <sz val="10"/>
        <color auto="1"/>
        <name val="Arial Cyr"/>
        <scheme val="none"/>
      </font>
    </dxf>
  </rfmt>
  <rfmt sheetId="12" sqref="B7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9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9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9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9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9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94:XFD794" start="0" length="0">
    <dxf>
      <font>
        <b val="0"/>
        <sz val="10"/>
        <color auto="1"/>
        <name val="Arial Cyr"/>
        <scheme val="none"/>
      </font>
    </dxf>
  </rfmt>
  <rfmt sheetId="12" sqref="B7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9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9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9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9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9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95:XFD795" start="0" length="0">
    <dxf>
      <font>
        <b val="0"/>
        <sz val="10"/>
        <color auto="1"/>
        <name val="Arial Cyr"/>
        <scheme val="none"/>
      </font>
    </dxf>
  </rfmt>
  <rfmt sheetId="12" sqref="B7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9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9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9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9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9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96:XFD796" start="0" length="0">
    <dxf>
      <font>
        <b val="0"/>
        <sz val="10"/>
        <color auto="1"/>
        <name val="Arial Cyr"/>
        <scheme val="none"/>
      </font>
    </dxf>
  </rfmt>
  <rfmt sheetId="12" sqref="B7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9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9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9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9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9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97:XFD797" start="0" length="0">
    <dxf>
      <font>
        <b val="0"/>
        <sz val="10"/>
        <color auto="1"/>
        <name val="Arial Cyr"/>
        <scheme val="none"/>
      </font>
    </dxf>
  </rfmt>
  <rfmt sheetId="12" sqref="B3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7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7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7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7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74:XFD374" start="0" length="0">
    <dxf>
      <font>
        <b val="0"/>
        <sz val="10"/>
        <color auto="1"/>
        <name val="Arial Cyr"/>
        <scheme val="none"/>
      </font>
    </dxf>
  </rfmt>
  <rfmt sheetId="12" sqref="B7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1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1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1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1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1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19:XFD719" start="0" length="0">
    <dxf>
      <font>
        <b val="0"/>
        <sz val="10"/>
        <color auto="1"/>
        <name val="Arial Cyr"/>
        <scheme val="none"/>
      </font>
    </dxf>
  </rfmt>
  <rfmt sheetId="12" sqref="B7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3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3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3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3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3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32:XFD732" start="0" length="0">
    <dxf>
      <font>
        <b val="0"/>
        <sz val="10"/>
        <color auto="1"/>
        <name val="Arial Cyr"/>
        <scheme val="none"/>
      </font>
    </dxf>
  </rfmt>
  <rfmt sheetId="12" sqref="B73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3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3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3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3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3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3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3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3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3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3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3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3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3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3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36:XFD736" start="0" length="0">
    <dxf>
      <font>
        <b val="0"/>
        <sz val="10"/>
        <color auto="1"/>
        <name val="Arial Cyr"/>
        <scheme val="none"/>
      </font>
    </dxf>
  </rfmt>
  <rfmt sheetId="12" sqref="B4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8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8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8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8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86:XFD486" start="0" length="0">
    <dxf>
      <font>
        <b val="0"/>
        <sz val="10"/>
        <color auto="1"/>
        <name val="Arial Cyr"/>
        <scheme val="none"/>
      </font>
    </dxf>
  </rfmt>
  <rfmt sheetId="12" sqref="B5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0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0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0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0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08:XFD508" start="0" length="0">
    <dxf>
      <font>
        <b val="0"/>
        <sz val="10"/>
        <color auto="1"/>
        <name val="Arial Cyr"/>
        <scheme val="none"/>
      </font>
    </dxf>
  </rfmt>
  <rfmt sheetId="12" sqref="B1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8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8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8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8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89:XFD189" start="0" length="0">
    <dxf>
      <font>
        <b val="0"/>
        <sz val="10"/>
        <color auto="1"/>
        <name val="Arial Cyr"/>
        <scheme val="none"/>
      </font>
    </dxf>
  </rfmt>
  <rfmt sheetId="12" sqref="B2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4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4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4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4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44:XFD244" start="0" length="0">
    <dxf>
      <font>
        <b val="0"/>
        <sz val="10"/>
        <color auto="1"/>
        <name val="Arial Cyr"/>
        <scheme val="none"/>
      </font>
    </dxf>
  </rfmt>
  <rfmt sheetId="12" sqref="B4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4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5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F4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5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5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51:XFD451" start="0" length="0">
    <dxf>
      <font>
        <b val="0"/>
        <sz val="10"/>
        <color auto="1"/>
        <name val="Arial Cyr"/>
        <scheme val="none"/>
      </font>
    </dxf>
  </rfmt>
  <rfmt sheetId="12" sqref="B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9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9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9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9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93:XFD93" start="0" length="0">
    <dxf>
      <font>
        <b val="0"/>
        <sz val="10"/>
        <color auto="1"/>
        <name val="Arial Cyr"/>
        <scheme val="none"/>
      </font>
    </dxf>
  </rfmt>
  <rfmt sheetId="12" sqref="B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7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6:XFD76" start="0" length="0">
    <dxf>
      <font>
        <b val="0"/>
        <sz val="10"/>
        <color auto="1"/>
        <name val="Arial Cyr"/>
        <scheme val="none"/>
      </font>
    </dxf>
  </rfmt>
  <rfmt sheetId="12" sqref="B5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3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3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3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3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3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3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3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3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3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3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3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3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3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37:XFD537" start="0" length="0">
    <dxf>
      <font>
        <b val="0"/>
        <sz val="10"/>
        <color auto="1"/>
        <name val="Arial Cyr"/>
        <scheme val="none"/>
      </font>
    </dxf>
  </rfmt>
  <rfmt sheetId="12" sqref="B5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4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4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4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4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4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49:XFD549" start="0" length="0">
    <dxf>
      <font>
        <b val="0"/>
        <sz val="10"/>
        <color auto="1"/>
        <name val="Arial Cyr"/>
        <scheme val="none"/>
      </font>
    </dxf>
  </rfmt>
  <rfmt sheetId="12" sqref="B56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6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6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6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6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6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6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6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6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6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6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6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6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6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63:XFD563" start="0" length="0">
    <dxf>
      <font>
        <b val="0"/>
        <sz val="10"/>
        <color auto="1"/>
        <name val="Arial Cyr"/>
        <scheme val="none"/>
      </font>
    </dxf>
  </rfmt>
  <rfmt sheetId="12" sqref="B6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1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1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1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1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13:XFD613" start="0" length="0">
    <dxf>
      <font>
        <b val="0"/>
        <sz val="10"/>
        <color auto="1"/>
        <name val="Arial Cyr"/>
        <scheme val="none"/>
      </font>
    </dxf>
  </rfmt>
  <rfmt sheetId="12" sqref="B63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3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3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3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3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3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3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3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3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3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3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3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3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3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34:XFD634" start="0" length="0">
    <dxf>
      <font>
        <b val="0"/>
        <sz val="10"/>
        <color auto="1"/>
        <name val="Arial Cyr"/>
        <scheme val="none"/>
      </font>
    </dxf>
  </rfmt>
  <rfmt sheetId="12" sqref="B6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7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7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7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7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7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79:XFD679" start="0" length="0">
    <dxf>
      <font>
        <b val="0"/>
        <sz val="10"/>
        <color auto="1"/>
        <name val="Arial Cyr"/>
        <scheme val="none"/>
      </font>
    </dxf>
  </rfmt>
  <rfmt sheetId="12" sqref="B6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8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8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8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8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8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83:XFD683" start="0" length="0">
    <dxf>
      <font>
        <b val="0"/>
        <sz val="10"/>
        <color auto="1"/>
        <name val="Arial Cyr"/>
        <scheme val="none"/>
      </font>
    </dxf>
  </rfmt>
  <rfmt sheetId="12" sqref="B6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8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8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8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8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8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89:XFD689" start="0" length="0">
    <dxf>
      <font>
        <b val="0"/>
        <sz val="10"/>
        <color auto="1"/>
        <name val="Arial Cyr"/>
        <scheme val="none"/>
      </font>
    </dxf>
  </rfmt>
  <rfmt sheetId="12" sqref="B7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0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0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0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0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0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09:XFD709" start="0" length="0">
    <dxf>
      <font>
        <b val="0"/>
        <sz val="10"/>
        <color auto="1"/>
        <name val="Arial Cyr"/>
        <scheme val="none"/>
      </font>
    </dxf>
  </rfmt>
  <rfmt sheetId="12" sqref="B7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1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1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1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1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1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10:XFD710" start="0" length="0">
    <dxf>
      <font>
        <b val="0"/>
        <sz val="10"/>
        <color auto="1"/>
        <name val="Arial Cyr"/>
        <scheme val="none"/>
      </font>
    </dxf>
  </rfmt>
  <rfmt sheetId="12" sqref="B7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C7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1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1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1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1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1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1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11:XFD711" start="0" length="0">
    <dxf>
      <font>
        <b val="0"/>
        <sz val="10"/>
        <color auto="1"/>
        <name val="Arial Cyr"/>
        <scheme val="none"/>
      </font>
    </dxf>
  </rfmt>
  <rfmt sheetId="12" sqref="B2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2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5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5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5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5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53:XFD253" start="0" length="0">
    <dxf>
      <font>
        <b val="0"/>
        <sz val="10"/>
        <color auto="1"/>
        <name val="Arial Cyr"/>
        <scheme val="none"/>
      </font>
    </dxf>
  </rfmt>
  <rfmt sheetId="12" sqref="B3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3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1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1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1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1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15:XFD315" start="0" length="0">
    <dxf>
      <font>
        <b val="0"/>
        <sz val="10"/>
        <color auto="1"/>
        <name val="Arial Cyr"/>
        <scheme val="none"/>
      </font>
    </dxf>
  </rfmt>
  <rfmt sheetId="12" sqref="B3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3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1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1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1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1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19:XFD319" start="0" length="0">
    <dxf>
      <font>
        <b val="0"/>
        <sz val="10"/>
        <color auto="1"/>
        <name val="Arial Cyr"/>
        <scheme val="none"/>
      </font>
    </dxf>
  </rfmt>
  <rfmt sheetId="12" sqref="B1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1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4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4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4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4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43:XFD143" start="0" length="0">
    <dxf>
      <font>
        <b val="0"/>
        <sz val="10"/>
        <color auto="1"/>
        <name val="Arial Cyr"/>
        <scheme val="none"/>
      </font>
    </dxf>
  </rfmt>
  <rfmt sheetId="12" sqref="B46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46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6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F4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6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6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6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6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61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6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6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6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61:XFD461" start="0" length="0">
    <dxf>
      <font>
        <b val="0"/>
        <sz val="10"/>
        <color auto="1"/>
        <name val="Arial Cyr"/>
        <scheme val="none"/>
      </font>
    </dxf>
  </rfmt>
  <rfmt sheetId="12" sqref="B4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4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6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F4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6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62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6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6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62:XFD462" start="0" length="0">
    <dxf>
      <font>
        <b val="0"/>
        <sz val="10"/>
        <color auto="1"/>
        <name val="Arial Cyr"/>
        <scheme val="none"/>
      </font>
    </dxf>
  </rfmt>
  <rfmt sheetId="12" sqref="B3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3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1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1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1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1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12:XFD312" start="0" length="0">
    <dxf>
      <font>
        <b val="0"/>
        <sz val="10"/>
        <color auto="1"/>
        <name val="Arial Cyr"/>
        <scheme val="none"/>
      </font>
    </dxf>
  </rfmt>
  <rfmt sheetId="12" sqref="B5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5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2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2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2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2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25:XFD525" start="0" length="0">
    <dxf>
      <font>
        <b val="0"/>
        <sz val="10"/>
        <color auto="1"/>
        <name val="Arial Cyr"/>
        <scheme val="none"/>
      </font>
    </dxf>
  </rfmt>
  <rfmt sheetId="12" sqref="B5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5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2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2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2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2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26:XFD526" start="0" length="0">
    <dxf>
      <font>
        <b val="0"/>
        <sz val="10"/>
        <color auto="1"/>
        <name val="Arial Cyr"/>
        <scheme val="none"/>
      </font>
    </dxf>
  </rfmt>
  <rfmt sheetId="12" sqref="B3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3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1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1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1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1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17:XFD317" start="0" length="0">
    <dxf>
      <font>
        <b val="0"/>
        <sz val="10"/>
        <color auto="1"/>
        <name val="Arial Cyr"/>
        <scheme val="none"/>
      </font>
    </dxf>
  </rfmt>
  <rfmt sheetId="12" sqref="B2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2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7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2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2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27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7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7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73:XFD273" start="0" length="0">
    <dxf>
      <font>
        <b val="0"/>
        <sz val="10"/>
        <color auto="1"/>
        <name val="Arial Cyr"/>
        <scheme val="none"/>
      </font>
    </dxf>
  </rfmt>
  <rfmt sheetId="12" sqref="B1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1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3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3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3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3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3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35:XFD135" start="0" length="0">
    <dxf>
      <font>
        <b val="0"/>
        <sz val="10"/>
        <color auto="1"/>
        <name val="Arial Cyr"/>
        <scheme val="none"/>
      </font>
    </dxf>
  </rfmt>
  <rfmt sheetId="12" sqref="B1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1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7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7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7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7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77:XFD177" start="0" length="0">
    <dxf>
      <font>
        <b val="0"/>
        <sz val="10"/>
        <color auto="1"/>
        <name val="Arial Cyr"/>
        <scheme val="none"/>
      </font>
    </dxf>
  </rfmt>
  <rfmt sheetId="12" sqref="B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2:XFD22" start="0" length="0">
    <dxf>
      <font>
        <b val="0"/>
        <sz val="10"/>
        <color auto="1"/>
        <name val="Arial Cyr"/>
        <scheme val="none"/>
      </font>
    </dxf>
  </rfmt>
  <rfmt sheetId="12" sqref="B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I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3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4:XFD34" start="0" length="0">
    <dxf>
      <font>
        <b val="0"/>
        <sz val="10"/>
        <color auto="1"/>
        <name val="Arial Cyr"/>
        <scheme val="none"/>
      </font>
    </dxf>
  </rfmt>
  <rfmt sheetId="12" sqref="B1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1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6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6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6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6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67:XFD167" start="0" length="0">
    <dxf>
      <font>
        <b val="0"/>
        <sz val="10"/>
        <color auto="1"/>
        <name val="Arial Cyr"/>
        <scheme val="none"/>
      </font>
    </dxf>
  </rfmt>
  <rfmt sheetId="12" sqref="B2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2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1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I2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1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1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1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17:XFD217" start="0" length="0">
    <dxf>
      <font>
        <b val="0"/>
        <sz val="10"/>
        <color auto="1"/>
        <name val="Arial Cyr"/>
        <scheme val="none"/>
      </font>
    </dxf>
  </rfmt>
  <rfmt sheetId="12" sqref="B2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2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3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3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3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3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32:XFD232" start="0" length="0">
    <dxf>
      <font>
        <b val="0"/>
        <sz val="10"/>
        <color auto="1"/>
        <name val="Arial Cyr"/>
        <scheme val="none"/>
      </font>
    </dxf>
  </rfmt>
  <rfmt sheetId="12" sqref="B3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3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2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2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2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2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26:XFD326" start="0" length="0">
    <dxf>
      <font>
        <b val="0"/>
        <sz val="10"/>
        <color auto="1"/>
        <name val="Arial Cyr"/>
        <scheme val="none"/>
      </font>
    </dxf>
  </rfmt>
  <rfmt sheetId="12" sqref="B3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3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4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4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4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4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40:XFD340" start="0" length="0">
    <dxf>
      <font>
        <b val="0"/>
        <sz val="10"/>
        <color auto="1"/>
        <name val="Arial Cyr"/>
        <scheme val="none"/>
      </font>
    </dxf>
  </rfmt>
  <rfmt sheetId="12" sqref="B2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2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4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</border>
    </dxf>
  </rfmt>
  <rfmt sheetId="12" sqref="G2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4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4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4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43:XFD243" start="0" length="0">
    <dxf>
      <font>
        <b val="0"/>
        <sz val="10"/>
        <color auto="1"/>
        <name val="Arial Cyr"/>
        <scheme val="none"/>
      </font>
    </dxf>
  </rfmt>
  <rfmt sheetId="12" sqref="B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8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8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8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8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89:XFD89" start="0" length="0">
    <dxf>
      <font>
        <b val="0"/>
        <sz val="10"/>
        <color auto="1"/>
        <name val="Arial Cyr"/>
        <scheme val="none"/>
      </font>
    </dxf>
  </rfmt>
  <rfmt sheetId="12" sqref="B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9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9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9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9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90:XFD90" start="0" length="0">
    <dxf>
      <font>
        <b val="0"/>
        <sz val="10"/>
        <color auto="1"/>
        <name val="Arial Cyr"/>
        <scheme val="none"/>
      </font>
    </dxf>
  </rfmt>
  <rfmt sheetId="12" sqref="B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4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4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7:XFD47" start="0" length="0">
    <dxf>
      <font>
        <b val="0"/>
        <sz val="10"/>
        <color auto="1"/>
        <name val="Arial Cyr"/>
        <scheme val="none"/>
      </font>
    </dxf>
  </rfmt>
  <rfmt sheetId="12" sqref="B5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C5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6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6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6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6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6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66:XFD566" start="0" length="0">
    <dxf>
      <font>
        <b val="0"/>
        <sz val="10"/>
        <color auto="1"/>
        <name val="Arial Cyr"/>
        <scheme val="none"/>
      </font>
    </dxf>
  </rfmt>
  <rfmt sheetId="12" sqref="B6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C6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5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</border>
      <protection locked="1"/>
    </dxf>
  </rfmt>
  <rfmt sheetId="12" sqref="F6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12" sqref="H6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5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5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protection locked="1"/>
    </dxf>
  </rfmt>
  <rfmt sheetId="12" sqref="M65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5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58:XFD658" start="0" length="0">
    <dxf>
      <font>
        <b val="0"/>
        <sz val="10"/>
        <color auto="1"/>
        <name val="Arial Cyr"/>
        <scheme val="none"/>
      </font>
    </dxf>
  </rfmt>
  <rfmt sheetId="12" sqref="B1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1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1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1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1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1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11:XFD111" start="0" length="0">
    <dxf>
      <font>
        <b val="0"/>
        <sz val="10"/>
        <color auto="1"/>
        <name val="Arial Cyr"/>
        <scheme val="none"/>
      </font>
    </dxf>
  </rfmt>
  <rfmt sheetId="12" sqref="B3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3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0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0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0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0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02:XFD302" start="0" length="0">
    <dxf>
      <font>
        <b val="0"/>
        <sz val="10"/>
        <color auto="1"/>
        <name val="Arial Cyr"/>
        <scheme val="none"/>
      </font>
    </dxf>
  </rfmt>
  <rfmt sheetId="12" sqref="B4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4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8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8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8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8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8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83:XFD483" start="0" length="0">
    <dxf>
      <font>
        <b val="0"/>
        <sz val="10"/>
        <color auto="1"/>
        <name val="Arial Cyr"/>
        <scheme val="none"/>
      </font>
    </dxf>
  </rfmt>
  <rfmt sheetId="12" sqref="B5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5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2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2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2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2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20:XFD520" start="0" length="0">
    <dxf>
      <font>
        <b val="0"/>
        <sz val="10"/>
        <color auto="1"/>
        <name val="Arial Cyr"/>
        <scheme val="none"/>
      </font>
    </dxf>
  </rfmt>
  <rfmt sheetId="12" sqref="B5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5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2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2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2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2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29:XFD529" start="0" length="0">
    <dxf>
      <font>
        <b val="0"/>
        <sz val="10"/>
        <color auto="1"/>
        <name val="Arial Cyr"/>
        <scheme val="none"/>
      </font>
    </dxf>
  </rfmt>
  <rfmt sheetId="12" sqref="B3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3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3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3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3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3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32:XFD332" start="0" length="0">
    <dxf>
      <font>
        <b val="0"/>
        <sz val="10"/>
        <color auto="1"/>
        <name val="Arial Cyr"/>
        <scheme val="none"/>
      </font>
    </dxf>
  </rfmt>
  <rfmt sheetId="12" sqref="B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I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1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7:XFD17" start="0" length="0">
    <dxf>
      <font>
        <b val="0"/>
        <sz val="10"/>
        <color auto="1"/>
        <name val="Arial Cyr"/>
        <scheme val="none"/>
      </font>
    </dxf>
  </rfmt>
  <rfmt sheetId="12" sqref="B2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2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7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2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2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27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7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7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72:XFD272" start="0" length="0">
    <dxf>
      <font>
        <b val="0"/>
        <sz val="10"/>
        <color auto="1"/>
        <name val="Arial Cyr"/>
        <scheme val="none"/>
      </font>
    </dxf>
  </rfmt>
  <rfmt sheetId="12" sqref="B1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1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6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6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6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6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6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64:XFD164" start="0" length="0">
    <dxf>
      <font>
        <b val="0"/>
        <sz val="10"/>
        <color auto="1"/>
        <name val="Arial Cyr"/>
        <scheme val="none"/>
      </font>
    </dxf>
  </rfmt>
  <rfmt sheetId="12" sqref="B4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4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6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F4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6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6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</dxf>
  </rfmt>
  <rfmt sheetId="12" sqref="O46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68:XFD468" start="0" length="0">
    <dxf>
      <font>
        <b val="0"/>
        <sz val="10"/>
        <color auto="1"/>
        <name val="Arial Cyr"/>
        <scheme val="none"/>
      </font>
    </dxf>
  </rfmt>
  <rfmt sheetId="12" sqref="B4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4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7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F4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7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7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70" start="0" length="0">
    <dxf>
      <font>
        <b val="0"/>
        <sz val="10"/>
        <color auto="1"/>
        <name val="Arial Cyr"/>
        <scheme val="none"/>
      </font>
      <alignment horizontal="general" vertical="bottom" readingOrder="0"/>
    </dxf>
  </rfmt>
  <rfmt sheetId="12" sqref="M47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O47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70:XFD470" start="0" length="0">
    <dxf>
      <font>
        <b val="0"/>
        <sz val="10"/>
        <color auto="1"/>
        <name val="Arial Cyr"/>
        <scheme val="none"/>
      </font>
    </dxf>
  </rfmt>
  <rfmt sheetId="12" sqref="B4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4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7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F4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7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72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7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O47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72:XFD472" start="0" length="0">
    <dxf>
      <font>
        <b val="0"/>
        <sz val="10"/>
        <color auto="1"/>
        <name val="Arial Cyr"/>
        <scheme val="none"/>
      </font>
    </dxf>
  </rfmt>
  <rfmt sheetId="12" sqref="B4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4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7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F4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7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77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7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47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77:XFD477" start="0" length="0">
    <dxf>
      <font>
        <b val="0"/>
        <sz val="10"/>
        <color auto="1"/>
        <name val="Arial Cyr"/>
        <scheme val="none"/>
      </font>
    </dxf>
  </rfmt>
  <rfmt sheetId="12" sqref="B4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4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7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F4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7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78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7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47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78:XFD478" start="0" length="0">
    <dxf>
      <font>
        <b val="0"/>
        <sz val="10"/>
        <color auto="1"/>
        <name val="Arial Cyr"/>
        <scheme val="none"/>
      </font>
    </dxf>
  </rfmt>
  <rfmt sheetId="12" sqref="B4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4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7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F4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79" start="0" length="0">
    <dxf>
      <font>
        <b val="0"/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dxf>
  </rfmt>
  <rfmt sheetId="12" sqref="H4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7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79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7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7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47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79:XFD479" start="0" length="0">
    <dxf>
      <font>
        <b val="0"/>
        <sz val="10"/>
        <color auto="1"/>
        <name val="Arial Cyr"/>
        <scheme val="none"/>
      </font>
    </dxf>
  </rfmt>
  <rfmt sheetId="12" sqref="B1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1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5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5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5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5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51:XFD151" start="0" length="0">
    <dxf>
      <font>
        <b val="0"/>
        <sz val="10"/>
        <color auto="1"/>
        <name val="Arial Cyr"/>
        <scheme val="none"/>
      </font>
    </dxf>
  </rfmt>
  <rfmt sheetId="12" sqref="B1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1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5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5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5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5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53:XFD153" start="0" length="0">
    <dxf>
      <font>
        <b val="0"/>
        <sz val="10"/>
        <color auto="1"/>
        <name val="Arial Cyr"/>
        <scheme val="none"/>
      </font>
    </dxf>
  </rfmt>
  <rfmt sheetId="12" sqref="B1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1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1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1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1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1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14:XFD114" start="0" length="0">
    <dxf>
      <font>
        <b val="0"/>
        <sz val="10"/>
        <color auto="1"/>
        <name val="Arial Cyr"/>
        <scheme val="none"/>
      </font>
    </dxf>
  </rfmt>
  <rfmt sheetId="12" sqref="B2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2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8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2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2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28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8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8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82:XFD282" start="0" length="0">
    <dxf>
      <font>
        <b val="0"/>
        <sz val="10"/>
        <color auto="1"/>
        <name val="Arial Cyr"/>
        <scheme val="none"/>
      </font>
    </dxf>
  </rfmt>
  <rfmt sheetId="12" sqref="B2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2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3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3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I2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3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3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3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35:XFD235" start="0" length="0">
    <dxf>
      <font>
        <b val="0"/>
        <sz val="10"/>
        <color auto="1"/>
        <name val="Arial Cyr"/>
        <scheme val="none"/>
      </font>
    </dxf>
  </rfmt>
  <rfmt sheetId="12" sqref="B2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C2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3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3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I2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3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3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3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36:XFD236" start="0" length="0">
    <dxf>
      <font>
        <b val="0"/>
        <sz val="10"/>
        <color auto="1"/>
        <name val="Arial Cyr"/>
        <scheme val="none"/>
      </font>
    </dxf>
  </rfmt>
  <rfmt sheetId="12" sqref="B2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2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6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2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</dxf>
  </rfmt>
  <rfmt sheetId="12" sqref="H2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2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26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6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6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69:XFD269" start="0" length="0">
    <dxf>
      <font>
        <b val="0"/>
        <sz val="10"/>
        <color auto="1"/>
        <name val="Arial Cyr"/>
        <scheme val="none"/>
      </font>
    </dxf>
  </rfmt>
  <rfmt sheetId="12" sqref="B3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3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3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3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3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protection locked="1"/>
    </dxf>
  </rfmt>
  <rfmt sheetId="12" sqref="M33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3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37:XFD337" start="0" length="0">
    <dxf>
      <font>
        <b val="0"/>
        <sz val="10"/>
        <color auto="1"/>
        <name val="Arial Cyr"/>
        <scheme val="none"/>
      </font>
    </dxf>
  </rfmt>
  <rfmt sheetId="12" sqref="B3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3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8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3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8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8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8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84:XFD384" start="0" length="0">
    <dxf>
      <font>
        <b val="0"/>
        <sz val="10"/>
        <color auto="1"/>
        <name val="Arial Cyr"/>
        <scheme val="none"/>
      </font>
    </dxf>
  </rfmt>
  <rfmt sheetId="12" sqref="B3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C3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8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3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8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8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8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8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85:XFD385" start="0" length="0">
    <dxf>
      <font>
        <b val="0"/>
        <sz val="10"/>
        <color auto="1"/>
        <name val="Arial Cyr"/>
        <scheme val="none"/>
      </font>
    </dxf>
  </rfmt>
  <rfmt sheetId="12" sqref="B3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8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3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8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8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38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38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86:XFD386" start="0" length="0">
    <dxf>
      <font>
        <b val="0"/>
        <sz val="10"/>
        <color auto="1"/>
        <name val="Arial Cyr"/>
        <scheme val="none"/>
      </font>
    </dxf>
  </rfmt>
  <rfmt sheetId="12" sqref="B3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8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3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8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8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3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38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87:XFD387" start="0" length="0">
    <dxf>
      <font>
        <b val="0"/>
        <sz val="10"/>
        <color auto="1"/>
        <name val="Arial Cyr"/>
        <scheme val="none"/>
      </font>
    </dxf>
  </rfmt>
  <rfmt sheetId="12" sqref="B3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8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3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8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8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38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38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88:XFD388" start="0" length="0">
    <dxf>
      <font>
        <b val="0"/>
        <sz val="10"/>
        <color auto="1"/>
        <name val="Arial Cyr"/>
        <scheme val="none"/>
      </font>
    </dxf>
  </rfmt>
  <rfmt sheetId="12" sqref="B3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8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3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8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8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3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38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89:XFD389" start="0" length="0">
    <dxf>
      <font>
        <b val="0"/>
        <sz val="10"/>
        <color auto="1"/>
        <name val="Arial Cyr"/>
        <scheme val="none"/>
      </font>
    </dxf>
  </rfmt>
  <rfmt sheetId="12" sqref="B3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9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3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9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9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3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39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90:XFD390" start="0" length="0">
    <dxf>
      <font>
        <b val="0"/>
        <sz val="10"/>
        <color auto="1"/>
        <name val="Arial Cyr"/>
        <scheme val="none"/>
      </font>
    </dxf>
  </rfmt>
  <rfmt sheetId="12" sqref="B3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9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3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9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9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3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39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97:XFD397" start="0" length="0">
    <dxf>
      <font>
        <b val="0"/>
        <sz val="10"/>
        <color auto="1"/>
        <name val="Arial Cyr"/>
        <scheme val="none"/>
      </font>
    </dxf>
  </rfmt>
  <rfmt sheetId="12" sqref="B3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9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3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9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9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3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39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99:XFD399" start="0" length="0">
    <dxf>
      <font>
        <b val="0"/>
        <sz val="10"/>
        <color auto="1"/>
        <name val="Arial Cyr"/>
        <scheme val="none"/>
      </font>
    </dxf>
  </rfmt>
  <rfmt sheetId="12" sqref="B4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0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0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0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0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01:XFD401" start="0" length="0">
    <dxf>
      <font>
        <b val="0"/>
        <sz val="10"/>
        <color auto="1"/>
        <name val="Arial Cyr"/>
        <scheme val="none"/>
      </font>
    </dxf>
  </rfmt>
  <rfmt sheetId="12" sqref="B4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0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0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0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0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03:XFD403" start="0" length="0">
    <dxf>
      <font>
        <b val="0"/>
        <sz val="10"/>
        <color auto="1"/>
        <name val="Arial Cyr"/>
        <scheme val="none"/>
      </font>
    </dxf>
  </rfmt>
  <rfmt sheetId="12" sqref="B4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0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0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0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0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09:XFD409" start="0" length="0">
    <dxf>
      <font>
        <b val="0"/>
        <sz val="10"/>
        <color auto="1"/>
        <name val="Arial Cyr"/>
        <scheme val="none"/>
      </font>
    </dxf>
  </rfmt>
  <rfmt sheetId="12" sqref="B4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1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1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1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1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1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10:XFD410" start="0" length="0">
    <dxf>
      <font>
        <b val="0"/>
        <sz val="10"/>
        <color auto="1"/>
        <name val="Arial Cyr"/>
        <scheme val="none"/>
      </font>
    </dxf>
  </rfmt>
  <rfmt sheetId="12" sqref="B4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1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1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1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1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12:XFD412" start="0" length="0">
    <dxf>
      <font>
        <b val="0"/>
        <sz val="10"/>
        <color auto="1"/>
        <name val="Arial Cyr"/>
        <scheme val="none"/>
      </font>
    </dxf>
  </rfmt>
  <rfmt sheetId="12" sqref="B4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1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1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1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1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1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1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19:XFD419" start="0" length="0">
    <dxf>
      <font>
        <b val="0"/>
        <sz val="10"/>
        <color auto="1"/>
        <name val="Arial Cyr"/>
        <scheme val="none"/>
      </font>
    </dxf>
  </rfmt>
  <rfmt sheetId="12" sqref="B4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2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2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2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2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26:XFD426" start="0" length="0">
    <dxf>
      <font>
        <b val="0"/>
        <sz val="10"/>
        <color auto="1"/>
        <name val="Arial Cyr"/>
        <scheme val="none"/>
      </font>
    </dxf>
  </rfmt>
  <rfmt sheetId="12" sqref="B4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2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2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2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2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28:XFD428" start="0" length="0">
    <dxf>
      <font>
        <b val="0"/>
        <sz val="10"/>
        <color auto="1"/>
        <name val="Arial Cyr"/>
        <scheme val="none"/>
      </font>
    </dxf>
  </rfmt>
  <rfmt sheetId="12" sqref="B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4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4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3:XFD43" start="0" length="0">
    <dxf>
      <font>
        <b val="0"/>
        <sz val="10"/>
        <color auto="1"/>
        <name val="Arial Cyr"/>
        <scheme val="none"/>
      </font>
    </dxf>
  </rfmt>
  <rfmt sheetId="12" sqref="B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5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5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1:XFD51" start="0" length="0">
    <dxf>
      <font>
        <b val="0"/>
        <sz val="10"/>
        <color auto="1"/>
        <name val="Arial Cyr"/>
        <scheme val="none"/>
      </font>
    </dxf>
  </rfmt>
  <rfmt sheetId="12" sqref="B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I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6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6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2:XFD62" start="0" length="0">
    <dxf>
      <font>
        <b val="0"/>
        <sz val="10"/>
        <color auto="1"/>
        <name val="Arial Cyr"/>
        <scheme val="none"/>
      </font>
    </dxf>
  </rfmt>
  <rfmt sheetId="12" sqref="B1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1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1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1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1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1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12:XFD112" start="0" length="0">
    <dxf>
      <font>
        <b val="0"/>
        <sz val="10"/>
        <color auto="1"/>
        <name val="Arial Cyr"/>
        <scheme val="none"/>
      </font>
    </dxf>
  </rfmt>
  <rfmt sheetId="12" sqref="B1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2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2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2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2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28:XFD128" start="0" length="0">
    <dxf>
      <font>
        <b val="0"/>
        <sz val="10"/>
        <color auto="1"/>
        <name val="Arial Cyr"/>
        <scheme val="none"/>
      </font>
    </dxf>
  </rfmt>
  <rfmt sheetId="12" sqref="B1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4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4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4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4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4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49:XFD149" start="0" length="0">
    <dxf>
      <font>
        <b val="0"/>
        <sz val="10"/>
        <color auto="1"/>
        <name val="Arial Cyr"/>
        <scheme val="none"/>
      </font>
    </dxf>
  </rfmt>
  <rfmt sheetId="12" sqref="B2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3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3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3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3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33:XFD233" start="0" length="0">
    <dxf>
      <font>
        <b val="0"/>
        <sz val="10"/>
        <color auto="1"/>
        <name val="Arial Cyr"/>
        <scheme val="none"/>
      </font>
    </dxf>
  </rfmt>
  <rfmt sheetId="12" sqref="B2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5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I2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5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5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5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54:XFD254" start="0" length="0">
    <dxf>
      <font>
        <b val="0"/>
        <sz val="10"/>
        <color auto="1"/>
        <name val="Arial Cyr"/>
        <scheme val="none"/>
      </font>
    </dxf>
  </rfmt>
  <rfmt sheetId="12" sqref="B2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5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5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5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5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58:XFD258" start="0" length="0">
    <dxf>
      <font>
        <b val="0"/>
        <sz val="10"/>
        <color auto="1"/>
        <name val="Arial Cyr"/>
        <scheme val="none"/>
      </font>
    </dxf>
  </rfmt>
  <rfmt sheetId="12" sqref="B2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7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7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7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7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75:XFD275" start="0" length="0">
    <dxf>
      <font>
        <b val="0"/>
        <sz val="10"/>
        <color auto="1"/>
        <name val="Arial Cyr"/>
        <scheme val="none"/>
      </font>
    </dxf>
  </rfmt>
  <rfmt sheetId="12" sqref="B3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3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3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3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3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38:XFD338" start="0" length="0">
    <dxf>
      <font>
        <b val="0"/>
        <sz val="10"/>
        <color auto="1"/>
        <name val="Arial Cyr"/>
        <scheme val="none"/>
      </font>
    </dxf>
  </rfmt>
  <rfmt sheetId="12" sqref="B3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7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7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7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7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73:XFD373" start="0" length="0">
    <dxf>
      <font>
        <b val="0"/>
        <sz val="10"/>
        <color auto="1"/>
        <name val="Arial Cyr"/>
        <scheme val="none"/>
      </font>
    </dxf>
  </rfmt>
  <rfmt sheetId="12" sqref="B7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3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3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3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3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3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31:XFD731" start="0" length="0">
    <dxf>
      <font>
        <b val="0"/>
        <sz val="10"/>
        <color auto="1"/>
        <name val="Arial Cyr"/>
        <scheme val="none"/>
      </font>
    </dxf>
  </rfmt>
  <rfmt sheetId="12" sqref="B3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7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7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7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7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75:XFD375" start="0" length="0">
    <dxf>
      <font>
        <b val="0"/>
        <sz val="10"/>
        <color auto="1"/>
        <name val="Arial Cyr"/>
        <scheme val="none"/>
      </font>
    </dxf>
  </rfmt>
  <rfmt sheetId="12" sqref="B4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2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2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2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42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23:XFD423" start="0" length="0">
    <dxf>
      <font>
        <b val="0"/>
        <sz val="10"/>
        <color auto="1"/>
        <name val="Arial Cyr"/>
        <scheme val="none"/>
      </font>
    </dxf>
  </rfmt>
  <rfmt sheetId="12" sqref="B4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2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2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2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42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24:XFD424" start="0" length="0">
    <dxf>
      <font>
        <b val="0"/>
        <sz val="10"/>
        <color auto="1"/>
        <name val="Arial Cyr"/>
        <scheme val="none"/>
      </font>
    </dxf>
  </rfmt>
  <rfmt sheetId="12" sqref="B1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7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7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7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7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76:XFD176" start="0" length="0">
    <dxf>
      <font>
        <b val="0"/>
        <sz val="10"/>
        <color auto="1"/>
        <name val="Arial Cyr"/>
        <scheme val="none"/>
      </font>
    </dxf>
  </rfmt>
  <rfmt sheetId="12" sqref="B3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0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0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0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0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06:XFD306" start="0" length="0">
    <dxf>
      <font>
        <b val="0"/>
        <sz val="10"/>
        <color auto="1"/>
        <name val="Arial Cyr"/>
        <scheme val="none"/>
      </font>
    </dxf>
  </rfmt>
  <rfmt sheetId="12" sqref="B3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7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7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7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7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7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78:XFD378" start="0" length="0">
    <dxf>
      <font>
        <b val="0"/>
        <sz val="10"/>
        <color auto="1"/>
        <name val="Arial Cyr"/>
        <scheme val="none"/>
      </font>
    </dxf>
  </rfmt>
  <rfmt sheetId="12" sqref="B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1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6:XFD16" start="0" length="0">
    <dxf>
      <font>
        <b val="0"/>
        <sz val="10"/>
        <color auto="1"/>
        <name val="Arial Cyr"/>
        <scheme val="none"/>
      </font>
    </dxf>
  </rfmt>
  <rfmt sheetId="12" sqref="B1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5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5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5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5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5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57:XFD157" start="0" length="0">
    <dxf>
      <font>
        <b val="0"/>
        <sz val="10"/>
        <color auto="1"/>
        <name val="Arial Cyr"/>
        <scheme val="none"/>
      </font>
    </dxf>
  </rfmt>
  <rfmt sheetId="12" sqref="B1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8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8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8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8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8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82:XFD182" start="0" length="0">
    <dxf>
      <font>
        <b val="0"/>
        <sz val="10"/>
        <color auto="1"/>
        <name val="Arial Cyr"/>
        <scheme val="none"/>
      </font>
    </dxf>
  </rfmt>
  <rfmt sheetId="12" sqref="B5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3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3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3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3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3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39:XFD539" start="0" length="0">
    <dxf>
      <font>
        <b val="0"/>
        <sz val="10"/>
        <color auto="1"/>
        <name val="Arial Cyr"/>
        <scheme val="none"/>
      </font>
    </dxf>
  </rfmt>
  <rfmt sheetId="12" sqref="B5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4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4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4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4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4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4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43:XFD543" start="0" length="0">
    <dxf>
      <font>
        <b val="0"/>
        <sz val="10"/>
        <color auto="1"/>
        <name val="Arial Cyr"/>
        <scheme val="none"/>
      </font>
    </dxf>
  </rfmt>
  <rfmt sheetId="12" sqref="B5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4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4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4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4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4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4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44:XFD544" start="0" length="0">
    <dxf>
      <font>
        <b val="0"/>
        <sz val="10"/>
        <color auto="1"/>
        <name val="Arial Cyr"/>
        <scheme val="none"/>
      </font>
    </dxf>
  </rfmt>
  <rfmt sheetId="12" sqref="B5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6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6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6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6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6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67:XFD567" start="0" length="0">
    <dxf>
      <font>
        <b val="0"/>
        <sz val="10"/>
        <color auto="1"/>
        <name val="Arial Cyr"/>
        <scheme val="none"/>
      </font>
    </dxf>
  </rfmt>
  <rfmt sheetId="12" sqref="B5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6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6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6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6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6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69:XFD569" start="0" length="0">
    <dxf>
      <font>
        <b val="0"/>
        <sz val="10"/>
        <color auto="1"/>
        <name val="Arial Cyr"/>
        <scheme val="none"/>
      </font>
    </dxf>
  </rfmt>
  <rfmt sheetId="12" sqref="B5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9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9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9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9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92:XFD592" start="0" length="0">
    <dxf>
      <font>
        <b val="0"/>
        <sz val="10"/>
        <color auto="1"/>
        <name val="Arial Cyr"/>
        <scheme val="none"/>
      </font>
    </dxf>
  </rfmt>
  <rfmt sheetId="12" sqref="B5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9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9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9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9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93:XFD593" start="0" length="0">
    <dxf>
      <font>
        <b val="0"/>
        <sz val="10"/>
        <color auto="1"/>
        <name val="Arial Cyr"/>
        <scheme val="none"/>
      </font>
    </dxf>
  </rfmt>
  <rfmt sheetId="12" sqref="B66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6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6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6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6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6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6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6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6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6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6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6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6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6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6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60:XFD660" start="0" length="0">
    <dxf>
      <font>
        <b val="0"/>
        <sz val="10"/>
        <color auto="1"/>
        <name val="Arial Cyr"/>
        <scheme val="none"/>
      </font>
    </dxf>
  </rfmt>
  <rfmt sheetId="12" sqref="B6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7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7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7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7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7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72:XFD672" start="0" length="0">
    <dxf>
      <font>
        <b val="0"/>
        <sz val="10"/>
        <color auto="1"/>
        <name val="Arial Cyr"/>
        <scheme val="none"/>
      </font>
    </dxf>
  </rfmt>
  <rfmt sheetId="12" sqref="B3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0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0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0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0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09:XFD309" start="0" length="0">
    <dxf>
      <font>
        <b val="0"/>
        <sz val="10"/>
        <color auto="1"/>
        <name val="Arial Cyr"/>
        <scheme val="none"/>
      </font>
    </dxf>
  </rfmt>
  <rfmt sheetId="12" sqref="B56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6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6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6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6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6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6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6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6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6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6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6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6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6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61:XFD561" start="0" length="0">
    <dxf>
      <font>
        <b val="0"/>
        <sz val="10"/>
        <color auto="1"/>
        <name val="Arial Cyr"/>
        <scheme val="none"/>
      </font>
    </dxf>
  </rfmt>
  <rfmt sheetId="12" sqref="B5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6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6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6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6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6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62:XFD562" start="0" length="0">
    <dxf>
      <font>
        <b val="0"/>
        <sz val="10"/>
        <color auto="1"/>
        <name val="Arial Cyr"/>
        <scheme val="none"/>
      </font>
    </dxf>
  </rfmt>
  <rfmt sheetId="12" sqref="B5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8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8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8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8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87:XFD587" start="0" length="0">
    <dxf>
      <font>
        <b val="0"/>
        <sz val="10"/>
        <color auto="1"/>
        <name val="Arial Cyr"/>
        <scheme val="none"/>
      </font>
    </dxf>
  </rfmt>
  <rfmt sheetId="12" sqref="B5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9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9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9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9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98:XFD598" start="0" length="0">
    <dxf>
      <font>
        <b val="0"/>
        <sz val="10"/>
        <color auto="1"/>
        <name val="Arial Cyr"/>
        <scheme val="none"/>
      </font>
    </dxf>
  </rfmt>
  <rfmt sheetId="12" sqref="B6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2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2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2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2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2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20:XFD620" start="0" length="0">
    <dxf>
      <font>
        <b val="0"/>
        <sz val="10"/>
        <color auto="1"/>
        <name val="Arial Cyr"/>
        <scheme val="none"/>
      </font>
    </dxf>
  </rfmt>
  <rfmt sheetId="12" sqref="B6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2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2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2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2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21:XFD621" start="0" length="0">
    <dxf>
      <font>
        <b val="0"/>
        <sz val="10"/>
        <color auto="1"/>
        <name val="Arial Cyr"/>
        <scheme val="none"/>
      </font>
    </dxf>
  </rfmt>
  <rfmt sheetId="12" sqref="B6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2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2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2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2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2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2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23:XFD623" start="0" length="0">
    <dxf>
      <font>
        <b val="0"/>
        <sz val="10"/>
        <color auto="1"/>
        <name val="Arial Cyr"/>
        <scheme val="none"/>
      </font>
    </dxf>
  </rfmt>
  <rfmt sheetId="12" sqref="B1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2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2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2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2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27:XFD127" start="0" length="0">
    <dxf>
      <font>
        <b val="0"/>
        <sz val="10"/>
        <color auto="1"/>
        <name val="Arial Cyr"/>
        <scheme val="none"/>
      </font>
    </dxf>
  </rfmt>
  <rfmt sheetId="12" sqref="B7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9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9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9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9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9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91:XFD791" start="0" length="0">
    <dxf>
      <font>
        <b val="0"/>
        <sz val="10"/>
        <color auto="1"/>
        <name val="Arial Cyr"/>
        <scheme val="none"/>
      </font>
    </dxf>
  </rfmt>
  <rfmt sheetId="12" sqref="B5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3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3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3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3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3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3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3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38:XFD538" start="0" length="0">
    <dxf>
      <font>
        <b val="0"/>
        <sz val="10"/>
        <color auto="1"/>
        <name val="Arial Cyr"/>
        <scheme val="none"/>
      </font>
    </dxf>
  </rfmt>
  <rfmt sheetId="12" sqref="B5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4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4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4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4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4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47:XFD547" start="0" length="0">
    <dxf>
      <font>
        <b val="0"/>
        <sz val="10"/>
        <color auto="1"/>
        <name val="Arial Cyr"/>
        <scheme val="none"/>
      </font>
    </dxf>
  </rfmt>
  <rfmt sheetId="12" sqref="B5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5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5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5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5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5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5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58:XFD558" start="0" length="0">
    <dxf>
      <font>
        <b val="0"/>
        <sz val="10"/>
        <color auto="1"/>
        <name val="Arial Cyr"/>
        <scheme val="none"/>
      </font>
    </dxf>
  </rfmt>
  <rfmt sheetId="12" sqref="B5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9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9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9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9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96:XFD596" start="0" length="0">
    <dxf>
      <font>
        <b val="0"/>
        <sz val="10"/>
        <color auto="1"/>
        <name val="Arial Cyr"/>
        <scheme val="none"/>
      </font>
    </dxf>
  </rfmt>
  <rfmt sheetId="12" sqref="B6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1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1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1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1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18:XFD618" start="0" length="0">
    <dxf>
      <font>
        <b val="0"/>
        <sz val="10"/>
        <color auto="1"/>
        <name val="Arial Cyr"/>
        <scheme val="none"/>
      </font>
    </dxf>
  </rfmt>
  <rfmt sheetId="12" sqref="B6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3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3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3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3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3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3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39:XFD639" start="0" length="0">
    <dxf>
      <font>
        <b val="0"/>
        <sz val="10"/>
        <color auto="1"/>
        <name val="Arial Cyr"/>
        <scheme val="none"/>
      </font>
    </dxf>
  </rfmt>
  <rfmt sheetId="12" sqref="B6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7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7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7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7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7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7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77:XFD677" start="0" length="0">
    <dxf>
      <font>
        <b val="0"/>
        <sz val="10"/>
        <color auto="1"/>
        <name val="Arial Cyr"/>
        <scheme val="none"/>
      </font>
    </dxf>
  </rfmt>
  <rfmt sheetId="12" sqref="B6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8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8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8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8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8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80:XFD680" start="0" length="0">
    <dxf>
      <font>
        <b val="0"/>
        <sz val="10"/>
        <color auto="1"/>
        <name val="Arial Cyr"/>
        <scheme val="none"/>
      </font>
    </dxf>
  </rfmt>
  <rfmt sheetId="12" sqref="B2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2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9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2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2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29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9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9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99:XFD299" start="0" length="0">
    <dxf>
      <font>
        <b val="0"/>
        <sz val="10"/>
        <color auto="1"/>
        <name val="Arial Cyr"/>
        <scheme val="none"/>
      </font>
    </dxf>
  </rfmt>
  <rfmt sheetId="12" sqref="B3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6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6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6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6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63:XFD363" start="0" length="0">
    <dxf>
      <font>
        <b val="0"/>
        <sz val="10"/>
        <color auto="1"/>
        <name val="Arial Cyr"/>
        <scheme val="none"/>
      </font>
    </dxf>
  </rfmt>
  <rfmt sheetId="12" sqref="B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6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6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3:XFD63" start="0" length="0">
    <dxf>
      <font>
        <b val="0"/>
        <sz val="10"/>
        <color auto="1"/>
        <name val="Arial Cyr"/>
        <scheme val="none"/>
      </font>
    </dxf>
  </rfmt>
  <rfmt sheetId="12" sqref="B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9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9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9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9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92:XFD92" start="0" length="0">
    <dxf>
      <font>
        <b val="0"/>
        <sz val="10"/>
        <color auto="1"/>
        <name val="Arial Cyr"/>
        <scheme val="none"/>
      </font>
    </dxf>
  </rfmt>
  <rfmt sheetId="12" sqref="B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9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9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9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9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94:XFD94" start="0" length="0">
    <dxf>
      <font>
        <b val="0"/>
        <sz val="10"/>
        <color auto="1"/>
        <name val="Arial Cyr"/>
        <scheme val="none"/>
      </font>
    </dxf>
  </rfmt>
  <rfmt sheetId="12" sqref="B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9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9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9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9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95:XFD95" start="0" length="0">
    <dxf>
      <font>
        <b val="0"/>
        <sz val="10"/>
        <color auto="1"/>
        <name val="Arial Cyr"/>
        <scheme val="none"/>
      </font>
    </dxf>
  </rfmt>
  <rfmt sheetId="12" sqref="B2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2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2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2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22:XFD222" start="0" length="0">
    <dxf>
      <font>
        <b val="0"/>
        <sz val="10"/>
        <color auto="1"/>
        <name val="Arial Cyr"/>
        <scheme val="none"/>
      </font>
    </dxf>
  </rfmt>
  <rfmt sheetId="12" sqref="B5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0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0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0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0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06:XFD506" start="0" length="0">
    <dxf>
      <font>
        <b val="0"/>
        <sz val="10"/>
        <color auto="1"/>
        <name val="Arial Cyr"/>
        <scheme val="none"/>
      </font>
    </dxf>
  </rfmt>
  <rfmt sheetId="12" sqref="B5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2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2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2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2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22:XFD522" start="0" length="0">
    <dxf>
      <font>
        <b val="0"/>
        <sz val="10"/>
        <color auto="1"/>
        <name val="Arial Cyr"/>
        <scheme val="none"/>
      </font>
    </dxf>
  </rfmt>
  <rfmt sheetId="12" sqref="B6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6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6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6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6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6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6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68:XFD668" start="0" length="0">
    <dxf>
      <font>
        <b val="0"/>
        <sz val="10"/>
        <color auto="1"/>
        <name val="Arial Cyr"/>
        <scheme val="none"/>
      </font>
    </dxf>
  </rfmt>
  <rfmt sheetId="12" sqref="B6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6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6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6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6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6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69:XFD669" start="0" length="0">
    <dxf>
      <font>
        <b val="0"/>
        <sz val="10"/>
        <color auto="1"/>
        <name val="Arial Cyr"/>
        <scheme val="none"/>
      </font>
    </dxf>
  </rfmt>
  <rfmt sheetId="12" sqref="B6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5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5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5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5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5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55:XFD655" start="0" length="0">
    <dxf>
      <font>
        <b val="0"/>
        <sz val="10"/>
        <color auto="1"/>
        <name val="Arial Cyr"/>
        <scheme val="none"/>
      </font>
    </dxf>
  </rfmt>
  <rfmt sheetId="12" sqref="B7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1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1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1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1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1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13:XFD713" start="0" length="0">
    <dxf>
      <font>
        <b val="0"/>
        <sz val="10"/>
        <color auto="1"/>
        <name val="Arial Cyr"/>
        <scheme val="none"/>
      </font>
    </dxf>
  </rfmt>
  <rfmt sheetId="12" sqref="B2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2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7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2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2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27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7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7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71:XFD271" start="0" length="0">
    <dxf>
      <font>
        <b val="0"/>
        <sz val="10"/>
        <color auto="1"/>
        <name val="Arial Cyr"/>
        <scheme val="none"/>
      </font>
    </dxf>
  </rfmt>
  <rfmt sheetId="12" sqref="B4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C4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5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F4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5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53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5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5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53:XFD453" start="0" length="0">
    <dxf>
      <font>
        <b val="0"/>
        <sz val="10"/>
        <color auto="1"/>
        <name val="Arial Cyr"/>
        <scheme val="none"/>
      </font>
    </dxf>
  </rfmt>
  <rfmt sheetId="12" sqref="B4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C4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5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F4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5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5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55:XFD455" start="0" length="0">
    <dxf>
      <font>
        <b val="0"/>
        <sz val="10"/>
        <color auto="1"/>
        <name val="Arial Cyr"/>
        <scheme val="none"/>
      </font>
    </dxf>
  </rfmt>
  <rfmt sheetId="12" sqref="B48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C48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8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F4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81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H48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8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8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8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81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8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8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8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81:XFD481" start="0" length="0">
    <dxf>
      <font>
        <b val="0"/>
        <sz val="10"/>
        <color auto="1"/>
        <name val="Arial Cyr"/>
        <scheme val="none"/>
      </font>
    </dxf>
  </rfmt>
  <rfmt sheetId="12" sqref="B1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4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4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4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4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4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41:XFD141" start="0" length="0">
    <dxf>
      <font>
        <b val="0"/>
        <sz val="10"/>
        <color auto="1"/>
        <name val="Arial Cyr"/>
        <scheme val="none"/>
      </font>
    </dxf>
  </rfmt>
  <rfmt sheetId="12" sqref="B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8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8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8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8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81:XFD81" start="0" length="0">
    <dxf>
      <font>
        <b val="0"/>
        <sz val="10"/>
        <color auto="1"/>
        <name val="Arial Cyr"/>
        <scheme val="none"/>
      </font>
    </dxf>
  </rfmt>
  <rfmt sheetId="12" sqref="B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6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6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1:XFD61" start="0" length="0">
    <dxf>
      <font>
        <b val="0"/>
        <sz val="10"/>
        <color auto="1"/>
        <name val="Arial Cyr"/>
        <scheme val="none"/>
      </font>
    </dxf>
  </rfmt>
  <rfmt sheetId="12" sqref="B1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2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2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2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2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22:XFD122" start="0" length="0">
    <dxf>
      <font>
        <b val="0"/>
        <sz val="10"/>
        <color auto="1"/>
        <name val="Arial Cyr"/>
        <scheme val="none"/>
      </font>
    </dxf>
  </rfmt>
  <rfmt sheetId="12" sqref="B1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4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4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4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4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48:XFD148" start="0" length="0">
    <dxf>
      <font>
        <b val="0"/>
        <sz val="10"/>
        <color auto="1"/>
        <name val="Arial Cyr"/>
        <scheme val="none"/>
      </font>
    </dxf>
  </rfmt>
  <rfmt sheetId="12" sqref="B3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4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4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4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4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41:XFD341" start="0" length="0">
    <dxf>
      <font>
        <b val="0"/>
        <sz val="10"/>
        <color auto="1"/>
        <name val="Arial Cyr"/>
        <scheme val="none"/>
      </font>
    </dxf>
  </rfmt>
  <rfmt sheetId="12" sqref="B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8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G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8:XFD28" start="0" length="0">
    <dxf>
      <font>
        <b val="0"/>
        <sz val="10"/>
        <color auto="1"/>
        <name val="Arial Cyr"/>
        <scheme val="none"/>
      </font>
    </dxf>
  </rfmt>
  <rfmt sheetId="12" sqref="B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9:XFD29" start="0" length="0">
    <dxf>
      <font>
        <b val="0"/>
        <sz val="10"/>
        <color auto="1"/>
        <name val="Arial Cyr"/>
        <scheme val="none"/>
      </font>
    </dxf>
  </rfmt>
  <rfmt sheetId="12" sqref="B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5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5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6:XFD56" start="0" length="0">
    <dxf>
      <font>
        <b val="0"/>
        <sz val="10"/>
        <color auto="1"/>
        <name val="Arial Cyr"/>
        <scheme val="none"/>
      </font>
    </dxf>
  </rfmt>
  <rfmt sheetId="12" sqref="B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7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7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7:XFD77" start="0" length="0">
    <dxf>
      <font>
        <b val="0"/>
        <sz val="10"/>
        <color auto="1"/>
        <name val="Arial Cyr"/>
        <scheme val="none"/>
      </font>
    </dxf>
  </rfmt>
  <rfmt sheetId="12" sqref="B4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8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8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8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8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8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8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84:XFD484" start="0" length="0">
    <dxf>
      <font>
        <b val="0"/>
        <sz val="10"/>
        <color auto="1"/>
        <name val="Arial Cyr"/>
        <scheme val="none"/>
      </font>
    </dxf>
  </rfmt>
  <rfmt sheetId="12" sqref="B4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9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9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9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9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95:XFD495" start="0" length="0">
    <dxf>
      <font>
        <b val="0"/>
        <sz val="10"/>
        <color auto="1"/>
        <name val="Arial Cyr"/>
        <scheme val="none"/>
      </font>
    </dxf>
  </rfmt>
  <rfmt sheetId="12" sqref="B4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9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9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9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9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96:XFD496" start="0" length="0">
    <dxf>
      <font>
        <b val="0"/>
        <sz val="10"/>
        <color auto="1"/>
        <name val="Arial Cyr"/>
        <scheme val="none"/>
      </font>
    </dxf>
  </rfmt>
  <rfmt sheetId="12" sqref="B5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0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0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0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0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00:XFD500" start="0" length="0">
    <dxf>
      <font>
        <b val="0"/>
        <sz val="10"/>
        <color auto="1"/>
        <name val="Arial Cyr"/>
        <scheme val="none"/>
      </font>
    </dxf>
  </rfmt>
  <rfmt sheetId="12" sqref="B5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1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1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1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1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13:XFD513" start="0" length="0">
    <dxf>
      <font>
        <b val="0"/>
        <sz val="10"/>
        <color auto="1"/>
        <name val="Arial Cyr"/>
        <scheme val="none"/>
      </font>
    </dxf>
  </rfmt>
  <rfmt sheetId="12" sqref="B5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1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1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1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1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1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14:XFD514" start="0" length="0">
    <dxf>
      <font>
        <b val="0"/>
        <sz val="10"/>
        <color auto="1"/>
        <name val="Arial Cyr"/>
        <scheme val="none"/>
      </font>
    </dxf>
  </rfmt>
  <rfmt sheetId="12" sqref="B1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5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5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5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5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5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50:XFD150" start="0" length="0">
    <dxf>
      <font>
        <b val="0"/>
        <sz val="10"/>
        <color auto="1"/>
        <name val="Arial Cyr"/>
        <scheme val="none"/>
      </font>
    </dxf>
  </rfmt>
  <rfmt sheetId="12" sqref="B1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6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6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6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6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66:XFD166" start="0" length="0">
    <dxf>
      <font>
        <b val="0"/>
        <sz val="10"/>
        <color auto="1"/>
        <name val="Arial Cyr"/>
        <scheme val="none"/>
      </font>
    </dxf>
  </rfmt>
  <rfmt sheetId="12" sqref="B7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1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1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1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1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1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18:XFD718" start="0" length="0">
    <dxf>
      <font>
        <b val="0"/>
        <sz val="10"/>
        <color auto="1"/>
        <name val="Arial Cyr"/>
        <scheme val="none"/>
      </font>
    </dxf>
  </rfmt>
  <rfmt sheetId="12" sqref="B4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2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2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2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2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2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2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22:XFD422" start="0" length="0">
    <dxf>
      <font>
        <b val="0"/>
        <sz val="10"/>
        <color auto="1"/>
        <name val="Arial Cyr"/>
        <scheme val="none"/>
      </font>
    </dxf>
  </rfmt>
  <rfmt sheetId="12" sqref="B3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0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0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0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0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08:XFD308" start="0" length="0">
    <dxf>
      <font>
        <b val="0"/>
        <sz val="10"/>
        <color auto="1"/>
        <name val="Arial Cyr"/>
        <scheme val="none"/>
      </font>
    </dxf>
  </rfmt>
  <rfmt sheetId="12" sqref="B3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6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6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6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6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69:XFD369" start="0" length="0">
    <dxf>
      <font>
        <b val="0"/>
        <sz val="10"/>
        <color auto="1"/>
        <name val="Arial Cyr"/>
        <scheme val="none"/>
      </font>
    </dxf>
  </rfmt>
  <rfmt sheetId="12" sqref="B3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9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3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9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9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3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39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93:XFD393" start="0" length="0">
    <dxf>
      <font>
        <b val="0"/>
        <sz val="10"/>
        <color auto="1"/>
        <name val="Arial Cyr"/>
        <scheme val="none"/>
      </font>
    </dxf>
  </rfmt>
  <rfmt sheetId="12" sqref="B3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9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3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9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9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3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39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94:XFD394" start="0" length="0">
    <dxf>
      <font>
        <b val="0"/>
        <sz val="10"/>
        <color auto="1"/>
        <name val="Arial Cyr"/>
        <scheme val="none"/>
      </font>
    </dxf>
  </rfmt>
  <rfmt sheetId="12" sqref="B3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9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3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9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9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3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39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95:XFD395" start="0" length="0">
    <dxf>
      <font>
        <b val="0"/>
        <sz val="10"/>
        <color auto="1"/>
        <name val="Arial Cyr"/>
        <scheme val="none"/>
      </font>
    </dxf>
  </rfmt>
  <rfmt sheetId="12" sqref="B3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9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3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9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9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3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39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96:XFD396" start="0" length="0">
    <dxf>
      <font>
        <b val="0"/>
        <sz val="10"/>
        <color auto="1"/>
        <name val="Arial Cyr"/>
        <scheme val="none"/>
      </font>
    </dxf>
  </rfmt>
  <rfmt sheetId="12" sqref="B4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0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0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M40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0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04:XFD404" start="0" length="0">
    <dxf>
      <font>
        <b val="0"/>
        <sz val="10"/>
        <color auto="1"/>
        <name val="Arial Cyr"/>
        <scheme val="none"/>
      </font>
    </dxf>
  </rfmt>
  <rfmt sheetId="12" sqref="B4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0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0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0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0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07:XFD407" start="0" length="0">
    <dxf>
      <font>
        <b val="0"/>
        <sz val="10"/>
        <color auto="1"/>
        <name val="Arial Cyr"/>
        <scheme val="none"/>
      </font>
    </dxf>
  </rfmt>
  <rfmt sheetId="12" sqref="B4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0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0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0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0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08:XFD408" start="0" length="0">
    <dxf>
      <font>
        <b val="0"/>
        <sz val="10"/>
        <color auto="1"/>
        <name val="Arial Cyr"/>
        <scheme val="none"/>
      </font>
    </dxf>
  </rfmt>
  <rfmt sheetId="12" sqref="B4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1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1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1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1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1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13:XFD413" start="0" length="0">
    <dxf>
      <font>
        <b val="0"/>
        <sz val="10"/>
        <color auto="1"/>
        <name val="Arial Cyr"/>
        <scheme val="none"/>
      </font>
    </dxf>
  </rfmt>
  <rfmt sheetId="12" sqref="B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I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2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5:XFD25" start="0" length="0">
    <dxf>
      <font>
        <b val="0"/>
        <sz val="10"/>
        <color auto="1"/>
        <name val="Arial Cyr"/>
        <scheme val="none"/>
      </font>
    </dxf>
  </rfmt>
  <rfmt sheetId="12" sqref="B1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6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6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6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6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61:XFD161" start="0" length="0">
    <dxf>
      <font>
        <b val="0"/>
        <sz val="10"/>
        <color auto="1"/>
        <name val="Arial Cyr"/>
        <scheme val="none"/>
      </font>
    </dxf>
  </rfmt>
  <rfmt sheetId="12" sqref="B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4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4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4:XFD44" start="0" length="0">
    <dxf>
      <font>
        <b val="0"/>
        <sz val="10"/>
        <color auto="1"/>
        <name val="Arial Cyr"/>
        <scheme val="none"/>
      </font>
    </dxf>
  </rfmt>
  <rfmt sheetId="12" sqref="B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I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7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7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1:XFD71" start="0" length="0">
    <dxf>
      <font>
        <b val="0"/>
        <sz val="10"/>
        <color auto="1"/>
        <name val="Arial Cyr"/>
        <scheme val="none"/>
      </font>
    </dxf>
  </rfmt>
  <rfmt sheetId="12" sqref="B7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2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2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2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2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2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25:XFD725" start="0" length="0">
    <dxf>
      <font>
        <b val="0"/>
        <sz val="10"/>
        <color auto="1"/>
        <name val="Arial Cyr"/>
        <scheme val="none"/>
      </font>
    </dxf>
  </rfmt>
  <rfmt sheetId="12" sqref="B7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9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9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9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9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9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98:XFD798" start="0" length="0">
    <dxf>
      <font>
        <b val="0"/>
        <sz val="10"/>
        <color auto="1"/>
        <name val="Arial Cyr"/>
        <scheme val="none"/>
      </font>
    </dxf>
  </rfmt>
  <rfmt sheetId="12" sqref="B7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9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9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9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9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7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79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99:XFD799" start="0" length="0">
    <dxf>
      <font>
        <b val="0"/>
        <sz val="10"/>
        <color auto="1"/>
        <name val="Arial Cyr"/>
        <scheme val="none"/>
      </font>
    </dxf>
  </rfmt>
  <rfmt sheetId="12" sqref="B8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8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80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8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8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8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8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8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80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8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80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80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8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80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8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800:XFD800" start="0" length="0">
    <dxf>
      <font>
        <b val="0"/>
        <sz val="10"/>
        <color auto="1"/>
        <name val="Arial Cyr"/>
        <scheme val="none"/>
      </font>
    </dxf>
  </rfmt>
  <rfmt sheetId="12" sqref="B8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8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80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8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8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8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8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8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80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8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80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80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8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80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8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801:XFD801" start="0" length="0">
    <dxf>
      <font>
        <b val="0"/>
        <sz val="10"/>
        <color auto="1"/>
        <name val="Arial Cyr"/>
        <scheme val="none"/>
      </font>
    </dxf>
  </rfmt>
  <rfmt sheetId="12" sqref="B8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8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80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8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8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8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8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8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80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8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80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80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8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80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8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802:XFD802" start="0" length="0">
    <dxf>
      <font>
        <b val="0"/>
        <sz val="10"/>
        <color auto="1"/>
        <name val="Arial Cyr"/>
        <scheme val="none"/>
      </font>
    </dxf>
  </rfmt>
  <rfmt sheetId="12" sqref="B4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9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9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9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9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97:XFD497" start="0" length="0">
    <dxf>
      <font>
        <b val="0"/>
        <sz val="10"/>
        <color auto="1"/>
        <name val="Arial Cyr"/>
        <scheme val="none"/>
      </font>
    </dxf>
  </rfmt>
  <rfmt sheetId="12" sqref="B4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9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9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9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9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98:XFD498" start="0" length="0">
    <dxf>
      <font>
        <b val="0"/>
        <sz val="10"/>
        <color auto="1"/>
        <name val="Arial Cyr"/>
        <scheme val="none"/>
      </font>
    </dxf>
  </rfmt>
  <rfmt sheetId="12" sqref="B4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9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9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9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9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99:XFD499" start="0" length="0">
    <dxf>
      <font>
        <b val="0"/>
        <sz val="10"/>
        <color auto="1"/>
        <name val="Arial Cyr"/>
        <scheme val="none"/>
      </font>
    </dxf>
  </rfmt>
  <rfmt sheetId="12" sqref="B5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7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7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7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7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7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7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72:XFD572" start="0" length="0">
    <dxf>
      <font>
        <b val="0"/>
        <sz val="10"/>
        <color auto="1"/>
        <name val="Arial Cyr"/>
        <scheme val="none"/>
      </font>
    </dxf>
  </rfmt>
  <rfmt sheetId="12" sqref="B6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0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0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0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0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0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0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07:XFD607" start="0" length="0">
    <dxf>
      <font>
        <b val="0"/>
        <sz val="10"/>
        <color auto="1"/>
        <name val="Arial Cyr"/>
        <scheme val="none"/>
      </font>
    </dxf>
  </rfmt>
  <rfmt sheetId="12" sqref="B6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7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7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7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7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7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7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73:XFD673" start="0" length="0">
    <dxf>
      <font>
        <b val="0"/>
        <sz val="10"/>
        <color auto="1"/>
        <name val="Arial Cyr"/>
        <scheme val="none"/>
      </font>
    </dxf>
  </rfmt>
  <rfmt sheetId="12" sqref="B6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7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7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7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7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7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7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74:XFD674" start="0" length="0">
    <dxf>
      <font>
        <b val="0"/>
        <sz val="10"/>
        <color auto="1"/>
        <name val="Arial Cyr"/>
        <scheme val="none"/>
      </font>
    </dxf>
  </rfmt>
  <rfmt sheetId="12" sqref="B6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7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7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7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7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7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75:XFD675" start="0" length="0">
    <dxf>
      <font>
        <b val="0"/>
        <sz val="10"/>
        <color auto="1"/>
        <name val="Arial Cyr"/>
        <scheme val="none"/>
      </font>
    </dxf>
  </rfmt>
  <rfmt sheetId="12" sqref="B6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7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7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7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7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7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76:XFD676" start="0" length="0">
    <dxf>
      <font>
        <b val="0"/>
        <sz val="10"/>
        <color auto="1"/>
        <name val="Arial Cyr"/>
        <scheme val="none"/>
      </font>
    </dxf>
  </rfmt>
  <rfmt sheetId="12" sqref="B6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8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8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8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8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8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8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87:XFD687" start="0" length="0">
    <dxf>
      <font>
        <b val="0"/>
        <sz val="10"/>
        <color auto="1"/>
        <name val="Arial Cyr"/>
        <scheme val="none"/>
      </font>
    </dxf>
  </rfmt>
  <rfmt sheetId="12" sqref="B6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9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9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9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9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9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90:XFD690" start="0" length="0">
    <dxf>
      <font>
        <b val="0"/>
        <sz val="10"/>
        <color auto="1"/>
        <name val="Arial Cyr"/>
        <scheme val="none"/>
      </font>
    </dxf>
  </rfmt>
  <rfmt sheetId="12" sqref="B6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9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9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9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9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9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91:XFD691" start="0" length="0">
    <dxf>
      <font>
        <b val="0"/>
        <sz val="10"/>
        <color auto="1"/>
        <name val="Arial Cyr"/>
        <scheme val="none"/>
      </font>
    </dxf>
  </rfmt>
  <rfmt sheetId="12" sqref="B6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9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9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9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9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9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9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92:XFD692" start="0" length="0">
    <dxf>
      <font>
        <b val="0"/>
        <sz val="10"/>
        <color auto="1"/>
        <name val="Arial Cyr"/>
        <scheme val="none"/>
      </font>
    </dxf>
  </rfmt>
  <rfmt sheetId="12" sqref="B6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9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9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9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9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9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9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93:XFD693" start="0" length="0">
    <dxf>
      <font>
        <b val="0"/>
        <sz val="10"/>
        <color auto="1"/>
        <name val="Arial Cyr"/>
        <scheme val="none"/>
      </font>
    </dxf>
  </rfmt>
  <rfmt sheetId="12" sqref="B6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9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9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9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9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9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9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94:XFD694" start="0" length="0">
    <dxf>
      <font>
        <b val="0"/>
        <sz val="10"/>
        <color auto="1"/>
        <name val="Arial Cyr"/>
        <scheme val="none"/>
      </font>
    </dxf>
  </rfmt>
  <rfmt sheetId="12" sqref="B6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9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9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9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9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9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9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95:XFD695" start="0" length="0">
    <dxf>
      <font>
        <b val="0"/>
        <sz val="10"/>
        <color auto="1"/>
        <name val="Arial Cyr"/>
        <scheme val="none"/>
      </font>
    </dxf>
  </rfmt>
  <rfmt sheetId="12" sqref="B6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9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9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9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9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9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9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96:XFD696" start="0" length="0">
    <dxf>
      <font>
        <b val="0"/>
        <sz val="10"/>
        <color auto="1"/>
        <name val="Arial Cyr"/>
        <scheme val="none"/>
      </font>
    </dxf>
  </rfmt>
  <rfmt sheetId="12" sqref="B6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2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2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2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2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2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25:XFD625" start="0" length="0">
    <dxf>
      <font>
        <b val="0"/>
        <sz val="10"/>
        <color auto="1"/>
        <name val="Arial Cyr"/>
        <scheme val="none"/>
      </font>
    </dxf>
  </rfmt>
  <rfmt sheetId="12" sqref="B6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2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2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2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2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2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2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26:XFD626" start="0" length="0">
    <dxf>
      <font>
        <b val="0"/>
        <sz val="10"/>
        <color auto="1"/>
        <name val="Arial Cyr"/>
        <scheme val="none"/>
      </font>
    </dxf>
  </rfmt>
  <rfmt sheetId="12" sqref="B6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2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2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2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2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2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27:XFD627" start="0" length="0">
    <dxf>
      <font>
        <b val="0"/>
        <sz val="10"/>
        <color auto="1"/>
        <name val="Arial Cyr"/>
        <scheme val="none"/>
      </font>
    </dxf>
  </rfmt>
  <rfmt sheetId="12" sqref="B6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2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2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2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2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2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2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28:XFD628" start="0" length="0">
    <dxf>
      <font>
        <b val="0"/>
        <sz val="10"/>
        <color auto="1"/>
        <name val="Arial Cyr"/>
        <scheme val="none"/>
      </font>
    </dxf>
  </rfmt>
  <rfmt sheetId="12" sqref="B6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2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2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2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2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2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2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29:XFD629" start="0" length="0">
    <dxf>
      <font>
        <b val="0"/>
        <sz val="10"/>
        <color auto="1"/>
        <name val="Arial Cyr"/>
        <scheme val="none"/>
      </font>
    </dxf>
  </rfmt>
  <rfmt sheetId="12" sqref="B6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3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3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3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3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3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30:XFD630" start="0" length="0">
    <dxf>
      <font>
        <b val="0"/>
        <sz val="10"/>
        <color auto="1"/>
        <name val="Arial Cyr"/>
        <scheme val="none"/>
      </font>
    </dxf>
  </rfmt>
  <rfmt sheetId="12" sqref="B6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3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3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3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3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3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31:XFD631" start="0" length="0">
    <dxf>
      <font>
        <b val="0"/>
        <sz val="10"/>
        <color auto="1"/>
        <name val="Arial Cyr"/>
        <scheme val="none"/>
      </font>
    </dxf>
  </rfmt>
  <rfmt sheetId="12" sqref="B6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3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3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3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3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3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3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32:XFD632" start="0" length="0">
    <dxf>
      <font>
        <b val="0"/>
        <sz val="10"/>
        <color auto="1"/>
        <name val="Arial Cyr"/>
        <scheme val="none"/>
      </font>
    </dxf>
  </rfmt>
  <rfmt sheetId="12" sqref="B6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3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3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3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3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3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3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3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33:XFD633" start="0" length="0">
    <dxf>
      <font>
        <b val="0"/>
        <sz val="10"/>
        <color auto="1"/>
        <name val="Arial Cyr"/>
        <scheme val="none"/>
      </font>
    </dxf>
  </rfmt>
  <rfmt sheetId="12" sqref="B6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4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4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4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4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4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4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40:XFD640" start="0" length="0">
    <dxf>
      <font>
        <b val="0"/>
        <sz val="10"/>
        <color auto="1"/>
        <name val="Arial Cyr"/>
        <scheme val="none"/>
      </font>
    </dxf>
  </rfmt>
  <rfmt sheetId="12" sqref="B6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6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6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6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6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6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6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67:XFD667" start="0" length="0">
    <dxf>
      <font>
        <b val="0"/>
        <sz val="10"/>
        <color auto="1"/>
        <name val="Arial Cyr"/>
        <scheme val="none"/>
      </font>
    </dxf>
  </rfmt>
  <rfmt sheetId="12" sqref="B5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6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6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6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6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6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65:XFD565" start="0" length="0">
    <dxf>
      <font>
        <b val="0"/>
        <sz val="10"/>
        <color auto="1"/>
        <name val="Arial Cyr"/>
        <scheme val="none"/>
      </font>
    </dxf>
  </rfmt>
  <rfmt sheetId="12" sqref="B5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9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9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9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9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97:XFD597" start="0" length="0">
    <dxf>
      <font>
        <b val="0"/>
        <sz val="10"/>
        <color auto="1"/>
        <name val="Arial Cyr"/>
        <scheme val="none"/>
      </font>
    </dxf>
  </rfmt>
  <rfmt sheetId="12" sqref="B5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9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9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9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5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59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99:XFD599" start="0" length="0">
    <dxf>
      <font>
        <b val="0"/>
        <sz val="10"/>
        <color auto="1"/>
        <name val="Arial Cyr"/>
        <scheme val="none"/>
      </font>
    </dxf>
  </rfmt>
  <rfmt sheetId="12" sqref="B6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0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0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0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0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00:XFD600" start="0" length="0">
    <dxf>
      <font>
        <b val="0"/>
        <sz val="10"/>
        <color auto="1"/>
        <name val="Arial Cyr"/>
        <scheme val="none"/>
      </font>
    </dxf>
  </rfmt>
  <rfmt sheetId="12" sqref="B6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0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0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0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0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01:XFD601" start="0" length="0">
    <dxf>
      <font>
        <b val="0"/>
        <sz val="10"/>
        <color auto="1"/>
        <name val="Arial Cyr"/>
        <scheme val="none"/>
      </font>
    </dxf>
  </rfmt>
  <rfmt sheetId="12" sqref="B6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0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0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0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0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0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02:XFD602" start="0" length="0">
    <dxf>
      <font>
        <b val="0"/>
        <sz val="10"/>
        <color auto="1"/>
        <name val="Arial Cyr"/>
        <scheme val="none"/>
      </font>
    </dxf>
  </rfmt>
  <rfmt sheetId="12" sqref="B6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0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0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0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0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0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03:XFD603" start="0" length="0">
    <dxf>
      <font>
        <b val="0"/>
        <sz val="10"/>
        <color auto="1"/>
        <name val="Arial Cyr"/>
        <scheme val="none"/>
      </font>
    </dxf>
  </rfmt>
  <rfmt sheetId="12" sqref="B6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0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0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0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60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60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04:XFD604" start="0" length="0">
    <dxf>
      <font>
        <b val="0"/>
        <sz val="10"/>
        <color auto="1"/>
        <name val="Arial Cyr"/>
        <scheme val="none"/>
      </font>
    </dxf>
  </rfmt>
  <rfmt sheetId="12" sqref="B4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C4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5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F4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5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54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right/>
        <top/>
        <bottom/>
      </border>
      <protection locked="1"/>
    </dxf>
  </rfmt>
  <rfmt sheetId="12" sqref="O45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54:XFD454" start="0" length="0">
    <dxf>
      <font>
        <b val="0"/>
        <sz val="10"/>
        <color auto="1"/>
        <name val="Arial Cyr"/>
        <scheme val="none"/>
      </font>
    </dxf>
  </rfmt>
  <rfmt sheetId="12" sqref="B4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C4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5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F4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5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5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59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5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N459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right/>
        <top/>
        <bottom/>
      </border>
    </dxf>
  </rfmt>
  <rfmt sheetId="12" sqref="O45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59:XFD459" start="0" length="0">
    <dxf>
      <font>
        <b val="0"/>
        <sz val="10"/>
        <color auto="1"/>
        <name val="Arial Cyr"/>
        <scheme val="none"/>
      </font>
    </dxf>
  </rfmt>
  <rfmt sheetId="12" sqref="B3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7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7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7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3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37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7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72:XFD372" start="0" length="0">
    <dxf>
      <font>
        <b val="0"/>
        <sz val="10"/>
        <color auto="1"/>
        <name val="Arial Cyr"/>
        <scheme val="none"/>
      </font>
    </dxf>
  </rfmt>
  <rfmt sheetId="12" sqref="B1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7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7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7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N1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right/>
        <top/>
        <bottom/>
      </border>
      <protection locked="1"/>
    </dxf>
  </rfmt>
  <rfmt sheetId="12" sqref="O17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73:XFD173" start="0" length="0">
    <dxf>
      <font>
        <b val="0"/>
        <sz val="10"/>
        <color auto="1"/>
        <name val="Arial Cyr"/>
        <scheme val="none"/>
      </font>
    </dxf>
  </rfmt>
  <rfmt sheetId="12" sqref="B6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0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0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0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0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05:XFD605" start="0" length="0">
    <dxf>
      <font>
        <b val="0"/>
        <sz val="10"/>
        <color auto="1"/>
        <name val="Arial Cyr"/>
        <scheme val="none"/>
      </font>
    </dxf>
  </rfmt>
  <rfmt sheetId="12" sqref="B6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0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0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0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0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06:XFD606" start="0" length="0">
    <dxf>
      <font>
        <b val="0"/>
        <sz val="10"/>
        <color auto="1"/>
        <name val="Arial Cyr"/>
        <scheme val="none"/>
      </font>
    </dxf>
  </rfmt>
  <rfmt sheetId="12" sqref="B6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1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1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1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1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15:XFD615" start="0" length="0">
    <dxf>
      <font>
        <b val="0"/>
        <sz val="10"/>
        <color auto="1"/>
        <name val="Arial Cyr"/>
        <scheme val="none"/>
      </font>
    </dxf>
  </rfmt>
  <rfmt sheetId="12" sqref="B6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4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4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4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4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4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4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45:XFD645" start="0" length="0">
    <dxf>
      <font>
        <b val="0"/>
        <sz val="10"/>
        <color auto="1"/>
        <name val="Arial Cyr"/>
        <scheme val="none"/>
      </font>
    </dxf>
  </rfmt>
  <rfmt sheetId="12" sqref="B6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4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4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4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4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4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4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46:XFD646" start="0" length="0">
    <dxf>
      <font>
        <b val="0"/>
        <sz val="10"/>
        <color auto="1"/>
        <name val="Arial Cyr"/>
        <scheme val="none"/>
      </font>
    </dxf>
  </rfmt>
  <rfmt sheetId="12" sqref="B6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4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4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4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4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4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4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47:XFD647" start="0" length="0">
    <dxf>
      <font>
        <b val="0"/>
        <sz val="10"/>
        <color auto="1"/>
        <name val="Arial Cyr"/>
        <scheme val="none"/>
      </font>
    </dxf>
  </rfmt>
  <rfmt sheetId="12" sqref="B6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4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4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4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4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4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4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4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48:XFD648" start="0" length="0">
    <dxf>
      <font>
        <b val="0"/>
        <sz val="10"/>
        <color auto="1"/>
        <name val="Arial Cyr"/>
        <scheme val="none"/>
      </font>
    </dxf>
  </rfmt>
  <rfmt sheetId="12" sqref="B7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0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0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0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0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0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0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08:XFD708" start="0" length="0">
    <dxf>
      <font>
        <b val="0"/>
        <sz val="10"/>
        <color auto="1"/>
        <name val="Arial Cyr"/>
        <scheme val="none"/>
      </font>
    </dxf>
  </rfmt>
  <rfmt sheetId="12" sqref="B7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5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5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5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5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5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5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55:XFD755" start="0" length="0">
    <dxf>
      <font>
        <b val="0"/>
        <sz val="10"/>
        <color auto="1"/>
        <name val="Arial Cyr"/>
        <scheme val="none"/>
      </font>
    </dxf>
  </rfmt>
  <rfmt sheetId="12" sqref="B1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4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4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4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4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46:XFD146" start="0" length="0">
    <dxf>
      <font>
        <b val="0"/>
        <sz val="10"/>
        <color auto="1"/>
        <name val="Arial Cyr"/>
        <scheme val="none"/>
      </font>
    </dxf>
  </rfmt>
  <rfmt sheetId="12" sqref="B4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8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8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8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8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48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8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89:XFD489" start="0" length="0">
    <dxf>
      <font>
        <b val="0"/>
        <sz val="10"/>
        <color auto="1"/>
        <name val="Arial Cyr"/>
        <scheme val="none"/>
      </font>
    </dxf>
  </rfmt>
  <rfmt sheetId="12" sqref="B5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1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1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1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1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15:XFD515" start="0" length="0">
    <dxf>
      <font>
        <b val="0"/>
        <sz val="10"/>
        <color auto="1"/>
        <name val="Arial Cyr"/>
        <scheme val="none"/>
      </font>
    </dxf>
  </rfmt>
  <rfmt sheetId="12" sqref="B5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2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2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2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2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2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21:XFD521" start="0" length="0">
    <dxf>
      <font>
        <b val="0"/>
        <sz val="10"/>
        <color auto="1"/>
        <name val="Arial Cyr"/>
        <scheme val="none"/>
      </font>
    </dxf>
  </rfmt>
  <rfmt sheetId="12" sqref="B5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2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2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2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2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2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24:XFD524" start="0" length="0">
    <dxf>
      <font>
        <b val="0"/>
        <sz val="10"/>
        <color auto="1"/>
        <name val="Arial Cyr"/>
        <scheme val="none"/>
      </font>
    </dxf>
  </rfmt>
  <rfmt sheetId="12" sqref="B5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3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3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3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3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30:XFD530" start="0" length="0">
    <dxf>
      <font>
        <b val="0"/>
        <sz val="10"/>
        <color auto="1"/>
        <name val="Arial Cyr"/>
        <scheme val="none"/>
      </font>
    </dxf>
  </rfmt>
  <rfmt sheetId="12" sqref="B5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5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7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7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7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7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7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7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71:XFD571" start="0" length="0">
    <dxf>
      <font>
        <b val="0"/>
        <sz val="10"/>
        <color auto="1"/>
        <name val="Arial Cyr"/>
        <scheme val="none"/>
      </font>
    </dxf>
  </rfmt>
  <rfmt sheetId="12" sqref="B6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9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9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9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9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9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9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97:XFD697" start="0" length="0">
    <dxf>
      <font>
        <b val="0"/>
        <sz val="10"/>
        <color auto="1"/>
        <name val="Arial Cyr"/>
        <scheme val="none"/>
      </font>
    </dxf>
  </rfmt>
  <rfmt sheetId="12" sqref="B6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9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9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98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98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9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9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98:XFD698" start="0" length="0">
    <dxf>
      <font>
        <b val="0"/>
        <sz val="10"/>
        <color auto="1"/>
        <name val="Arial Cyr"/>
        <scheme val="none"/>
      </font>
    </dxf>
  </rfmt>
  <rfmt sheetId="12" sqref="B6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6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9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6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6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6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6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69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9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9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9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9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99:XFD699" start="0" length="0">
    <dxf>
      <font>
        <b val="0"/>
        <sz val="10"/>
        <color auto="1"/>
        <name val="Arial Cyr"/>
        <scheme val="none"/>
      </font>
    </dxf>
  </rfmt>
  <rfmt sheetId="12" sqref="B7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0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0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0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0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0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00:XFD700" start="0" length="0">
    <dxf>
      <font>
        <b val="0"/>
        <sz val="10"/>
        <color auto="1"/>
        <name val="Arial Cyr"/>
        <scheme val="none"/>
      </font>
    </dxf>
  </rfmt>
  <rfmt sheetId="12" sqref="B7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0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0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0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0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0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0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01:XFD701" start="0" length="0">
    <dxf>
      <font>
        <b val="0"/>
        <sz val="10"/>
        <color auto="1"/>
        <name val="Arial Cyr"/>
        <scheme val="none"/>
      </font>
    </dxf>
  </rfmt>
  <rfmt sheetId="12" sqref="B7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0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0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0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0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0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0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05:XFD705" start="0" length="0">
    <dxf>
      <font>
        <b val="0"/>
        <sz val="10"/>
        <color auto="1"/>
        <name val="Arial Cyr"/>
        <scheme val="none"/>
      </font>
    </dxf>
  </rfmt>
  <rfmt sheetId="12" sqref="B7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0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0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06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0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0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06:XFD706" start="0" length="0">
    <dxf>
      <font>
        <b val="0"/>
        <sz val="10"/>
        <color auto="1"/>
        <name val="Arial Cyr"/>
        <scheme val="none"/>
      </font>
    </dxf>
  </rfmt>
  <rfmt sheetId="12" sqref="B2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2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9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2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2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29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9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9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93:XFD293" start="0" length="0">
    <dxf>
      <font>
        <b val="0"/>
        <sz val="10"/>
        <color auto="1"/>
        <name val="Arial Cyr"/>
        <scheme val="none"/>
      </font>
    </dxf>
  </rfmt>
  <rfmt sheetId="12" sqref="B4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25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I4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2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2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2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42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25:XFD425" start="0" length="0">
    <dxf>
      <font>
        <b val="0"/>
        <sz val="10"/>
        <color auto="1"/>
        <name val="Arial Cyr"/>
        <scheme val="none"/>
      </font>
    </dxf>
  </rfmt>
  <rfmt sheetId="12" sqref="B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3:XFD23" start="0" length="0">
    <dxf>
      <font>
        <b val="0"/>
        <sz val="10"/>
        <color auto="1"/>
        <name val="Arial Cyr"/>
        <scheme val="none"/>
      </font>
    </dxf>
  </rfmt>
  <rfmt sheetId="12" sqref="B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I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3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1:XFD31" start="0" length="0">
    <dxf>
      <font>
        <b val="0"/>
        <sz val="10"/>
        <color auto="1"/>
        <name val="Arial Cyr"/>
        <scheme val="none"/>
      </font>
    </dxf>
  </rfmt>
  <rfmt sheetId="12" sqref="B1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3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3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3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3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37:XFD137" start="0" length="0">
    <dxf>
      <font>
        <b val="0"/>
        <sz val="10"/>
        <color auto="1"/>
        <name val="Arial Cyr"/>
        <scheme val="none"/>
      </font>
    </dxf>
  </rfmt>
  <rfmt sheetId="12" sqref="B1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2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2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2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2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23:XFD123" start="0" length="0">
    <dxf>
      <font>
        <b val="0"/>
        <sz val="10"/>
        <color auto="1"/>
        <name val="Arial Cyr"/>
        <scheme val="none"/>
      </font>
    </dxf>
  </rfmt>
  <rfmt sheetId="12" sqref="B1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2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2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2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2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2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26:XFD126" start="0" length="0">
    <dxf>
      <font>
        <b val="0"/>
        <sz val="10"/>
        <color auto="1"/>
        <name val="Arial Cyr"/>
        <scheme val="none"/>
      </font>
    </dxf>
  </rfmt>
  <rfmt sheetId="12" sqref="B3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0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0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0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0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07:XFD307" start="0" length="0">
    <dxf>
      <font>
        <b val="0"/>
        <sz val="10"/>
        <color auto="1"/>
        <name val="Arial Cyr"/>
        <scheme val="none"/>
      </font>
    </dxf>
  </rfmt>
  <rfmt sheetId="12" sqref="B3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2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2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2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2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24:XFD324" start="0" length="0">
    <dxf>
      <font>
        <b val="0"/>
        <sz val="10"/>
        <color auto="1"/>
        <name val="Arial Cyr"/>
        <scheme val="none"/>
      </font>
    </dxf>
  </rfmt>
  <rfmt sheetId="12" sqref="B3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2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2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2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2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25:XFD325" start="0" length="0">
    <dxf>
      <font>
        <b val="0"/>
        <sz val="10"/>
        <color auto="1"/>
        <name val="Arial Cyr"/>
        <scheme val="none"/>
      </font>
    </dxf>
  </rfmt>
  <rfmt sheetId="12" sqref="B3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6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6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6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6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68:XFD368" start="0" length="0">
    <dxf>
      <font>
        <b val="0"/>
        <sz val="10"/>
        <color auto="1"/>
        <name val="Arial Cyr"/>
        <scheme val="none"/>
      </font>
    </dxf>
  </rfmt>
  <rfmt sheetId="12" sqref="B3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7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7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7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7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7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71:XFD371" start="0" length="0">
    <dxf>
      <font>
        <b val="0"/>
        <sz val="10"/>
        <color auto="1"/>
        <name val="Arial Cyr"/>
        <scheme val="none"/>
      </font>
    </dxf>
  </rfmt>
  <rfmt sheetId="12" sqref="B7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6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6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6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6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6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6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62:XFD762" start="0" length="0">
    <dxf>
      <font>
        <b val="0"/>
        <sz val="10"/>
        <color auto="1"/>
        <name val="Arial Cyr"/>
        <scheme val="none"/>
      </font>
    </dxf>
  </rfmt>
  <rfmt sheetId="12" sqref="B1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2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2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2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2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2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25:XFD125" start="0" length="0">
    <dxf>
      <font>
        <b val="0"/>
        <sz val="10"/>
        <color auto="1"/>
        <name val="Arial Cyr"/>
        <scheme val="none"/>
      </font>
    </dxf>
  </rfmt>
  <rfmt sheetId="12" sqref="B3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2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2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2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2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29:XFD329" start="0" length="0">
    <dxf>
      <font>
        <b val="0"/>
        <sz val="10"/>
        <color auto="1"/>
        <name val="Arial Cyr"/>
        <scheme val="none"/>
      </font>
    </dxf>
  </rfmt>
  <rfmt sheetId="12" sqref="B5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5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0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5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5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50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0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0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0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09:XFD509" start="0" length="0">
    <dxf>
      <font>
        <b val="0"/>
        <sz val="10"/>
        <color auto="1"/>
        <name val="Arial Cyr"/>
        <scheme val="none"/>
      </font>
    </dxf>
  </rfmt>
  <rfmt sheetId="12" sqref="B2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6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6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6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6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6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63:XFD263" start="0" length="0">
    <dxf>
      <font>
        <b val="0"/>
        <sz val="10"/>
        <color auto="1"/>
        <name val="Arial Cyr"/>
        <scheme val="none"/>
      </font>
    </dxf>
  </rfmt>
  <rfmt sheetId="12" sqref="B3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3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3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3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3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30:XFD330" start="0" length="0">
    <dxf>
      <font>
        <b val="0"/>
        <sz val="10"/>
        <color auto="1"/>
        <name val="Arial Cyr"/>
        <scheme val="none"/>
      </font>
    </dxf>
  </rfmt>
  <rfmt sheetId="12" sqref="B3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4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4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4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4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4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45:XFD345" start="0" length="0">
    <dxf>
      <font>
        <b val="0"/>
        <sz val="10"/>
        <color auto="1"/>
        <name val="Arial Cyr"/>
        <scheme val="none"/>
      </font>
    </dxf>
  </rfmt>
  <rfmt sheetId="12" sqref="B7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2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2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2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2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2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2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20:XFD720" start="0" length="0">
    <dxf>
      <font>
        <b val="0"/>
        <sz val="10"/>
        <color auto="1"/>
        <name val="Arial Cyr"/>
        <scheme val="none"/>
      </font>
    </dxf>
  </rfmt>
  <rfmt sheetId="12" sqref="B7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4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4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4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4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4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4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42:XFD742" start="0" length="0">
    <dxf>
      <font>
        <b val="0"/>
        <sz val="10"/>
        <color auto="1"/>
        <name val="Arial Cyr"/>
        <scheme val="none"/>
      </font>
    </dxf>
  </rfmt>
  <rfmt sheetId="12" sqref="B7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4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4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49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4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4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4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49:XFD749" start="0" length="0">
    <dxf>
      <font>
        <b val="0"/>
        <sz val="10"/>
        <color auto="1"/>
        <name val="Arial Cyr"/>
        <scheme val="none"/>
      </font>
    </dxf>
  </rfmt>
  <rfmt sheetId="12" sqref="B7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5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5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51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51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5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5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51:XFD751" start="0" length="0">
    <dxf>
      <font>
        <b val="0"/>
        <sz val="10"/>
        <color auto="1"/>
        <name val="Arial Cyr"/>
        <scheme val="none"/>
      </font>
    </dxf>
  </rfmt>
  <rfmt sheetId="12" sqref="B7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5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5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52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5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5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52:XFD752" start="0" length="0">
    <dxf>
      <font>
        <b val="0"/>
        <sz val="10"/>
        <color auto="1"/>
        <name val="Arial Cyr"/>
        <scheme val="none"/>
      </font>
    </dxf>
  </rfmt>
  <rfmt sheetId="12" sqref="B1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1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1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1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1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1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15:XFD115" start="0" length="0">
    <dxf>
      <font>
        <b val="0"/>
        <sz val="10"/>
        <color auto="1"/>
        <name val="Arial Cyr"/>
        <scheme val="none"/>
      </font>
    </dxf>
  </rfmt>
  <rfmt sheetId="12" sqref="B4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27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2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27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2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42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27:XFD427" start="0" length="0">
    <dxf>
      <font>
        <b val="0"/>
        <sz val="10"/>
        <color auto="1"/>
        <name val="Arial Cyr"/>
        <scheme val="none"/>
      </font>
    </dxf>
  </rfmt>
  <rfmt sheetId="12" sqref="B4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4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5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F4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H4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52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45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52:XFD452" start="0" length="0">
    <dxf>
      <font>
        <b val="0"/>
        <sz val="10"/>
        <color auto="1"/>
        <name val="Arial Cyr"/>
        <scheme val="none"/>
      </font>
    </dxf>
  </rfmt>
  <rfmt sheetId="12" sqref="B4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C4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6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F4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65" start="0" length="0">
    <dxf>
      <font>
        <b val="0"/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dxf>
  </rfmt>
  <rfmt sheetId="12" sqref="H4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65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6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46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65:XFD465" start="0" length="0">
    <dxf>
      <font>
        <b val="0"/>
        <sz val="10"/>
        <color auto="1"/>
        <name val="Arial Cyr"/>
        <scheme val="none"/>
      </font>
    </dxf>
  </rfmt>
  <rfmt sheetId="12" sqref="B4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C4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6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F4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66" start="0" length="0">
    <dxf>
      <font>
        <b val="0"/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dxf>
  </rfmt>
  <rfmt sheetId="12" sqref="H4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6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6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46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66:XFD466" start="0" length="0">
    <dxf>
      <font>
        <b val="0"/>
        <sz val="10"/>
        <color auto="1"/>
        <name val="Arial Cyr"/>
        <scheme val="none"/>
      </font>
    </dxf>
  </rfmt>
  <rfmt sheetId="12" sqref="B4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C4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6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F4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69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69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46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69:XFD469" start="0" length="0">
    <dxf>
      <font>
        <b val="0"/>
        <sz val="10"/>
        <color auto="1"/>
        <name val="Arial Cyr"/>
        <scheme val="none"/>
      </font>
    </dxf>
  </rfmt>
  <rfmt sheetId="12" sqref="B4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C4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8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F4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8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80" start="0" length="0">
    <dxf>
      <font>
        <b val="0"/>
        <sz val="10"/>
        <color auto="1"/>
        <name val="Arial Cyr"/>
        <scheme val="none"/>
      </font>
      <alignment horizontal="general" vertical="bottom" readingOrder="0"/>
      <border outline="0">
        <left/>
        <right/>
        <top/>
        <bottom/>
      </border>
    </dxf>
  </rfmt>
  <rfmt sheetId="12" sqref="M48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8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48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8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80:XFD480" start="0" length="0">
    <dxf>
      <font>
        <b val="0"/>
        <sz val="10"/>
        <color auto="1"/>
        <name val="Arial Cyr"/>
        <scheme val="none"/>
      </font>
    </dxf>
  </rfmt>
  <rfmt sheetId="12" sqref="B3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5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52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5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5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5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52:XFD352" start="0" length="0">
    <dxf>
      <font>
        <b val="0"/>
        <sz val="10"/>
        <color auto="1"/>
        <name val="Arial Cyr"/>
        <scheme val="none"/>
      </font>
    </dxf>
  </rfmt>
  <rfmt sheetId="12" sqref="B1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3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3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3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3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3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32:XFD132" start="0" length="0">
    <dxf>
      <font>
        <b val="0"/>
        <sz val="10"/>
        <color auto="1"/>
        <name val="Arial Cyr"/>
        <scheme val="none"/>
      </font>
    </dxf>
  </rfmt>
  <rfmt sheetId="12" sqref="B1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4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4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4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4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40:XFD140" start="0" length="0">
    <dxf>
      <font>
        <b val="0"/>
        <sz val="10"/>
        <color auto="1"/>
        <name val="Arial Cyr"/>
        <scheme val="none"/>
      </font>
    </dxf>
  </rfmt>
  <rfmt sheetId="12" sqref="B1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9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9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9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9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9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9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90:XFD190" start="0" length="0">
    <dxf>
      <font>
        <b val="0"/>
        <sz val="10"/>
        <color auto="1"/>
        <name val="Arial Cyr"/>
        <scheme val="none"/>
      </font>
    </dxf>
  </rfmt>
  <rfmt sheetId="12" sqref="B3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5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5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5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5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58:XFD358" start="0" length="0">
    <dxf>
      <font>
        <b val="0"/>
        <sz val="10"/>
        <color auto="1"/>
        <name val="Arial Cyr"/>
        <scheme val="none"/>
      </font>
    </dxf>
  </rfmt>
  <rfmt sheetId="12" sqref="B7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3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3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30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3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3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30:XFD730" start="0" length="0">
    <dxf>
      <font>
        <b val="0"/>
        <sz val="10"/>
        <color auto="1"/>
        <name val="Arial Cyr"/>
        <scheme val="none"/>
      </font>
    </dxf>
  </rfmt>
  <rfmt sheetId="12" sqref="B7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5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5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53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53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5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53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53:XFD753" start="0" length="0">
    <dxf>
      <font>
        <b val="0"/>
        <sz val="10"/>
        <color auto="1"/>
        <name val="Arial Cyr"/>
        <scheme val="none"/>
      </font>
    </dxf>
  </rfmt>
  <rfmt sheetId="12" sqref="B7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</dxf>
  </rfmt>
  <rfmt sheetId="12" sqref="C7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5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7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7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7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7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75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54" start="0" length="0">
    <dxf>
      <font>
        <b val="0"/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54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5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54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54:XFD754" start="0" length="0">
    <dxf>
      <font>
        <b val="0"/>
        <sz val="10"/>
        <color auto="1"/>
        <name val="Arial Cyr"/>
        <scheme val="none"/>
      </font>
    </dxf>
  </rfmt>
  <rfmt sheetId="12" sqref="B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8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I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1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8:XFD18" start="0" length="0">
    <dxf>
      <font>
        <b val="0"/>
        <sz val="10"/>
        <color auto="1"/>
        <name val="Arial Cyr"/>
        <scheme val="none"/>
      </font>
    </dxf>
  </rfmt>
  <rfmt sheetId="12" sqref="B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4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4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1:XFD41" start="0" length="0">
    <dxf>
      <font>
        <b val="0"/>
        <sz val="10"/>
        <color auto="1"/>
        <name val="Arial Cyr"/>
        <scheme val="none"/>
      </font>
    </dxf>
  </rfmt>
  <rfmt sheetId="12" sqref="B3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2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2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2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2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2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28:XFD328" start="0" length="0">
    <dxf>
      <font>
        <b val="0"/>
        <sz val="10"/>
        <color auto="1"/>
        <name val="Arial Cyr"/>
        <scheme val="none"/>
      </font>
    </dxf>
  </rfmt>
  <rfmt sheetId="12" sqref="B4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0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0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00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0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40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00:XFD400" start="0" length="0">
    <dxf>
      <font>
        <b val="0"/>
        <sz val="10"/>
        <color auto="1"/>
        <name val="Arial Cyr"/>
        <scheme val="none"/>
      </font>
    </dxf>
  </rfmt>
  <rfmt sheetId="12" sqref="B4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0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0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0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0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40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06:XFD406" start="0" length="0">
    <dxf>
      <font>
        <b val="0"/>
        <sz val="10"/>
        <color auto="1"/>
        <name val="Arial Cyr"/>
        <scheme val="none"/>
      </font>
    </dxf>
  </rfmt>
  <rfmt sheetId="12" sqref="B4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4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1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4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H4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4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1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4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16" start="0" length="0">
    <dxf>
      <font>
        <b val="0"/>
        <u val="none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1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41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16:XFD416" start="0" length="0">
    <dxf>
      <font>
        <b val="0"/>
        <sz val="10"/>
        <color auto="1"/>
        <name val="Arial Cyr"/>
        <scheme val="none"/>
      </font>
    </dxf>
  </rfmt>
  <rfmt sheetId="12" sqref="B1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9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91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9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9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9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9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91:XFD191" start="0" length="0">
    <dxf>
      <font>
        <b val="0"/>
        <sz val="10"/>
        <color auto="1"/>
        <name val="Arial Cyr"/>
        <scheme val="none"/>
      </font>
    </dxf>
  </rfmt>
  <rfmt sheetId="12" sqref="B3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4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4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4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4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4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46:XFD346" start="0" length="0">
    <dxf>
      <font>
        <b val="0"/>
        <sz val="10"/>
        <color auto="1"/>
        <name val="Arial Cyr"/>
        <scheme val="none"/>
      </font>
    </dxf>
  </rfmt>
  <rfmt sheetId="12" sqref="B3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5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5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5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5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55:XFD355" start="0" length="0">
    <dxf>
      <font>
        <b val="0"/>
        <sz val="10"/>
        <color auto="1"/>
        <name val="Arial Cyr"/>
        <scheme val="none"/>
      </font>
    </dxf>
  </rfmt>
  <rfmt sheetId="12" sqref="B1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0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0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0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0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07:XFD107" start="0" length="0">
    <dxf>
      <font>
        <b val="0"/>
        <sz val="10"/>
        <color auto="1"/>
        <name val="Arial Cyr"/>
        <scheme val="none"/>
      </font>
    </dxf>
  </rfmt>
  <rfmt sheetId="12" sqref="B1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0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0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0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0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09:XFD109" start="0" length="0">
    <dxf>
      <font>
        <b val="0"/>
        <sz val="10"/>
        <color auto="1"/>
        <name val="Arial Cyr"/>
        <scheme val="none"/>
      </font>
    </dxf>
  </rfmt>
  <rfmt sheetId="12" sqref="B1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1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1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1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1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10:XFD110" start="0" length="0">
    <dxf>
      <font>
        <b val="0"/>
        <sz val="10"/>
        <color auto="1"/>
        <name val="Arial Cyr"/>
        <scheme val="none"/>
      </font>
    </dxf>
  </rfmt>
  <rfmt sheetId="12" sqref="B2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3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30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qref="I2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3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3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3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3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30:XFD230" start="0" length="0">
    <dxf>
      <font>
        <b val="0"/>
        <sz val="10"/>
        <color auto="1"/>
        <name val="Arial Cyr"/>
        <scheme val="none"/>
      </font>
    </dxf>
  </rfmt>
  <rfmt sheetId="12" sqref="B1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4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4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4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4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47:XFD147" start="0" length="0">
    <dxf>
      <font>
        <b val="0"/>
        <sz val="10"/>
        <color auto="1"/>
        <name val="Arial Cyr"/>
        <scheme val="none"/>
      </font>
    </dxf>
  </rfmt>
  <rfmt sheetId="12" sqref="B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1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1:XFD11" start="0" length="0">
    <dxf>
      <font>
        <b val="0"/>
        <sz val="10"/>
        <color auto="1"/>
        <name val="Arial Cyr"/>
        <scheme val="none"/>
      </font>
    </dxf>
  </rfmt>
  <rfmt sheetId="12" sqref="B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1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2:XFD12" start="0" length="0">
    <dxf>
      <font>
        <b val="0"/>
        <sz val="10"/>
        <color auto="1"/>
        <name val="Arial Cyr"/>
        <scheme val="none"/>
      </font>
    </dxf>
  </rfmt>
  <rfmt sheetId="12" sqref="B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1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4:XFD14" start="0" length="0">
    <dxf>
      <font>
        <b val="0"/>
        <sz val="10"/>
        <color auto="1"/>
        <name val="Arial Cyr"/>
        <scheme val="none"/>
      </font>
    </dxf>
  </rfmt>
  <rfmt sheetId="12" sqref="B2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2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2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2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27:XFD227" start="0" length="0">
    <dxf>
      <font>
        <b val="0"/>
        <sz val="10"/>
        <color auto="1"/>
        <name val="Arial Cyr"/>
        <scheme val="none"/>
      </font>
    </dxf>
  </rfmt>
  <rfmt sheetId="12" sqref="B2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2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8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2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2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28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8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8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8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81:XFD281" start="0" length="0">
    <dxf>
      <font>
        <b val="0"/>
        <sz val="10"/>
        <color auto="1"/>
        <name val="Arial Cyr"/>
        <scheme val="none"/>
      </font>
    </dxf>
  </rfmt>
  <rfmt sheetId="12" sqref="B3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2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2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2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2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2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27:XFD327" start="0" length="0">
    <dxf>
      <font>
        <b val="0"/>
        <sz val="10"/>
        <color auto="1"/>
        <name val="Arial Cyr"/>
        <scheme val="none"/>
      </font>
    </dxf>
  </rfmt>
  <rfmt sheetId="12" sqref="B3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3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3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F33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H3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I33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3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K33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N3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O335" start="0" length="0">
    <dxf>
      <font>
        <b val="0"/>
        <u val="none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35:XFD335" start="0" length="0">
    <dxf>
      <font>
        <b val="0"/>
        <sz val="10"/>
        <color auto="1"/>
        <name val="Arial Cyr"/>
        <scheme val="none"/>
      </font>
    </dxf>
  </rfmt>
  <rfmt sheetId="12" sqref="B1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5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5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5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5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52:XFD152" start="0" length="0">
    <dxf>
      <font>
        <b val="0"/>
        <sz val="10"/>
        <color auto="1"/>
        <name val="Arial Cyr"/>
        <scheme val="none"/>
      </font>
    </dxf>
  </rfmt>
  <rfmt sheetId="12" sqref="B3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5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3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5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5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5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57:XFD357" start="0" length="0">
    <dxf>
      <font>
        <b val="0"/>
        <sz val="10"/>
        <color auto="1"/>
        <name val="Arial Cyr"/>
        <scheme val="none"/>
      </font>
    </dxf>
  </rfmt>
  <rfmt sheetId="12" sqref="B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M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N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9:XFD9" start="0" length="0">
    <dxf>
      <font>
        <b val="0"/>
        <sz val="10"/>
        <color auto="1"/>
        <name val="Arial Cyr"/>
        <scheme val="none"/>
      </font>
    </dxf>
  </rfmt>
  <rfmt sheetId="12" sqref="B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3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5:XFD35" start="0" length="0">
    <dxf>
      <font>
        <b val="0"/>
        <sz val="10"/>
        <color auto="1"/>
        <name val="Arial Cyr"/>
        <scheme val="none"/>
      </font>
    </dxf>
  </rfmt>
  <rfmt sheetId="12" sqref="B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3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6:XFD36" start="0" length="0">
    <dxf>
      <font>
        <b val="0"/>
        <sz val="10"/>
        <color auto="1"/>
        <name val="Arial Cyr"/>
        <scheme val="none"/>
      </font>
    </dxf>
  </rfmt>
  <rfmt sheetId="12" sqref="B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3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7:XFD37" start="0" length="0">
    <dxf>
      <font>
        <b val="0"/>
        <sz val="10"/>
        <color auto="1"/>
        <name val="Arial Cyr"/>
        <scheme val="none"/>
      </font>
    </dxf>
  </rfmt>
  <rfmt sheetId="12" sqref="B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5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2:XFD52" start="0" length="0">
    <dxf>
      <font>
        <b val="0"/>
        <sz val="10"/>
        <color auto="1"/>
        <name val="Arial Cyr"/>
        <scheme val="none"/>
      </font>
    </dxf>
  </rfmt>
  <rfmt sheetId="12" sqref="B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5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7:XFD57" start="0" length="0">
    <dxf>
      <font>
        <b val="0"/>
        <sz val="10"/>
        <color auto="1"/>
        <name val="Arial Cyr"/>
        <scheme val="none"/>
      </font>
    </dxf>
  </rfmt>
  <rfmt sheetId="12" sqref="B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5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8:XFD58" start="0" length="0">
    <dxf>
      <font>
        <b val="0"/>
        <sz val="10"/>
        <color auto="1"/>
        <name val="Arial Cyr"/>
        <scheme val="none"/>
      </font>
    </dxf>
  </rfmt>
  <rfmt sheetId="12" sqref="B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5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5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5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5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5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59:XFD59" start="0" length="0">
    <dxf>
      <font>
        <b val="0"/>
        <sz val="10"/>
        <color auto="1"/>
        <name val="Arial Cyr"/>
        <scheme val="none"/>
      </font>
    </dxf>
  </rfmt>
  <rfmt sheetId="12" sqref="B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6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5:XFD65" start="0" length="0">
    <dxf>
      <font>
        <b val="0"/>
        <sz val="10"/>
        <color auto="1"/>
        <name val="Arial Cyr"/>
        <scheme val="none"/>
      </font>
    </dxf>
  </rfmt>
  <rfmt sheetId="12" sqref="B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6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7:XFD67" start="0" length="0">
    <dxf>
      <font>
        <b val="0"/>
        <sz val="10"/>
        <color auto="1"/>
        <name val="Arial Cyr"/>
        <scheme val="none"/>
      </font>
    </dxf>
  </rfmt>
  <rfmt sheetId="12" sqref="B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6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8:XFD68" start="0" length="0">
    <dxf>
      <font>
        <b val="0"/>
        <sz val="10"/>
        <color auto="1"/>
        <name val="Arial Cyr"/>
        <scheme val="none"/>
      </font>
    </dxf>
  </rfmt>
  <rfmt sheetId="12" sqref="B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6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6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6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6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69:XFD69" start="0" length="0">
    <dxf>
      <font>
        <b val="0"/>
        <sz val="10"/>
        <color auto="1"/>
        <name val="Arial Cyr"/>
        <scheme val="none"/>
      </font>
    </dxf>
  </rfmt>
  <rfmt sheetId="12" sqref="B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7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0:XFD70" start="0" length="0">
    <dxf>
      <font>
        <b val="0"/>
        <sz val="10"/>
        <color auto="1"/>
        <name val="Arial Cyr"/>
        <scheme val="none"/>
      </font>
    </dxf>
  </rfmt>
  <rfmt sheetId="12" sqref="B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7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3:XFD73" start="0" length="0">
    <dxf>
      <font>
        <b val="0"/>
        <sz val="10"/>
        <color auto="1"/>
        <name val="Arial Cyr"/>
        <scheme val="none"/>
      </font>
    </dxf>
  </rfmt>
  <rfmt sheetId="12" sqref="B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7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4:XFD74" start="0" length="0">
    <dxf>
      <font>
        <b val="0"/>
        <sz val="10"/>
        <color auto="1"/>
        <name val="Arial Cyr"/>
        <scheme val="none"/>
      </font>
    </dxf>
  </rfmt>
  <rfmt sheetId="12" sqref="B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7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5:XFD75" start="0" length="0">
    <dxf>
      <font>
        <b val="0"/>
        <sz val="10"/>
        <color auto="1"/>
        <name val="Arial Cyr"/>
        <scheme val="none"/>
      </font>
    </dxf>
  </rfmt>
  <rfmt sheetId="12" sqref="B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7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7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7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7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79:XFD79" start="0" length="0">
    <dxf>
      <font>
        <b val="0"/>
        <sz val="10"/>
        <color auto="1"/>
        <name val="Arial Cyr"/>
        <scheme val="none"/>
      </font>
    </dxf>
  </rfmt>
  <rfmt sheetId="12" sqref="B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8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8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8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8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8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88:XFD88" start="0" length="0">
    <dxf>
      <font>
        <b val="0"/>
        <sz val="10"/>
        <color auto="1"/>
        <name val="Arial Cyr"/>
        <scheme val="none"/>
      </font>
    </dxf>
  </rfmt>
  <rfmt sheetId="12" sqref="B1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1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1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1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1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16:XFD116" start="0" length="0">
    <dxf>
      <font>
        <b val="0"/>
        <sz val="10"/>
        <color auto="1"/>
        <name val="Arial Cyr"/>
        <scheme val="none"/>
      </font>
    </dxf>
  </rfmt>
  <rfmt sheetId="12" sqref="B1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1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1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1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1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1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17:XFD117" start="0" length="0">
    <dxf>
      <font>
        <b val="0"/>
        <sz val="10"/>
        <color auto="1"/>
        <name val="Arial Cyr"/>
        <scheme val="none"/>
      </font>
    </dxf>
  </rfmt>
  <rfmt sheetId="12" sqref="B1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2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2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2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2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29:XFD129" start="0" length="0">
    <dxf>
      <font>
        <b val="0"/>
        <sz val="10"/>
        <color auto="1"/>
        <name val="Arial Cyr"/>
        <scheme val="none"/>
      </font>
    </dxf>
  </rfmt>
  <rfmt sheetId="12" sqref="B1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3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1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3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3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3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39:XFD139" start="0" length="0">
    <dxf>
      <font>
        <b val="0"/>
        <sz val="10"/>
        <color auto="1"/>
        <name val="Arial Cyr"/>
        <scheme val="none"/>
      </font>
    </dxf>
  </rfmt>
  <rfmt sheetId="12" sqref="B1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5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5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5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5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5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54:XFD154" start="0" length="0">
    <dxf>
      <font>
        <b val="0"/>
        <sz val="10"/>
        <color auto="1"/>
        <name val="Arial Cyr"/>
        <scheme val="none"/>
      </font>
    </dxf>
  </rfmt>
  <rfmt sheetId="12" sqref="B1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5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5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5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5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5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55:XFD155" start="0" length="0">
    <dxf>
      <font>
        <b val="0"/>
        <sz val="10"/>
        <color auto="1"/>
        <name val="Arial Cyr"/>
        <scheme val="none"/>
      </font>
    </dxf>
  </rfmt>
  <rfmt sheetId="12" sqref="B1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5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5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5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5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5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56:XFD156" start="0" length="0">
    <dxf>
      <font>
        <b val="0"/>
        <sz val="10"/>
        <color auto="1"/>
        <name val="Arial Cyr"/>
        <scheme val="none"/>
      </font>
    </dxf>
  </rfmt>
  <rfmt sheetId="12" sqref="B1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6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6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6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6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62:XFD162" start="0" length="0">
    <dxf>
      <font>
        <b val="0"/>
        <sz val="10"/>
        <color auto="1"/>
        <name val="Arial Cyr"/>
        <scheme val="none"/>
      </font>
    </dxf>
  </rfmt>
  <rfmt sheetId="12" sqref="B1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6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6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6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6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6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69:XFD169" start="0" length="0">
    <dxf>
      <font>
        <b val="0"/>
        <sz val="10"/>
        <color auto="1"/>
        <name val="Arial Cyr"/>
        <scheme val="none"/>
      </font>
    </dxf>
  </rfmt>
  <rfmt sheetId="12" sqref="B1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7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7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7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7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7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70:XFD170" start="0" length="0">
    <dxf>
      <font>
        <b val="0"/>
        <sz val="10"/>
        <color auto="1"/>
        <name val="Arial Cyr"/>
        <scheme val="none"/>
      </font>
    </dxf>
  </rfmt>
  <rfmt sheetId="12" sqref="B1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7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7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7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7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7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74:XFD174" start="0" length="0">
    <dxf>
      <font>
        <b val="0"/>
        <sz val="10"/>
        <color auto="1"/>
        <name val="Arial Cyr"/>
        <scheme val="none"/>
      </font>
    </dxf>
  </rfmt>
  <rfmt sheetId="12" sqref="B1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8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8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8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8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8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85:XFD185" start="0" length="0">
    <dxf>
      <font>
        <b val="0"/>
        <sz val="10"/>
        <color auto="1"/>
        <name val="Arial Cyr"/>
        <scheme val="none"/>
      </font>
    </dxf>
  </rfmt>
  <rfmt sheetId="12" sqref="B1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8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8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8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8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8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86:XFD186" start="0" length="0">
    <dxf>
      <font>
        <b val="0"/>
        <sz val="10"/>
        <color auto="1"/>
        <name val="Arial Cyr"/>
        <scheme val="none"/>
      </font>
    </dxf>
  </rfmt>
  <rfmt sheetId="12" sqref="B1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1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8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1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1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18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8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8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87:XFD187" start="0" length="0">
    <dxf>
      <font>
        <b val="0"/>
        <sz val="10"/>
        <color auto="1"/>
        <name val="Arial Cyr"/>
        <scheme val="none"/>
      </font>
    </dxf>
  </rfmt>
  <rfmt sheetId="12" sqref="B1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9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1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1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19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9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9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9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92:XFD192" start="0" length="0">
    <dxf>
      <font>
        <b val="0"/>
        <sz val="10"/>
        <color auto="1"/>
        <name val="Arial Cyr"/>
        <scheme val="none"/>
      </font>
    </dxf>
  </rfmt>
  <rfmt sheetId="12" sqref="B1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9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1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1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19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9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9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9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93:XFD193" start="0" length="0">
    <dxf>
      <font>
        <b val="0"/>
        <sz val="10"/>
        <color auto="1"/>
        <name val="Arial Cyr"/>
        <scheme val="none"/>
      </font>
    </dxf>
  </rfmt>
  <rfmt sheetId="12" sqref="B1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9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1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1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19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9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9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9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94:XFD194" start="0" length="0">
    <dxf>
      <font>
        <b val="0"/>
        <sz val="10"/>
        <color auto="1"/>
        <name val="Arial Cyr"/>
        <scheme val="none"/>
      </font>
    </dxf>
  </rfmt>
  <rfmt sheetId="12" sqref="B1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9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1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1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19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9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9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9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95:XFD195" start="0" length="0">
    <dxf>
      <font>
        <b val="0"/>
        <sz val="10"/>
        <color auto="1"/>
        <name val="Arial Cyr"/>
        <scheme val="none"/>
      </font>
    </dxf>
  </rfmt>
  <rfmt sheetId="12" sqref="B1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9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1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1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19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9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9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9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96:XFD196" start="0" length="0">
    <dxf>
      <font>
        <b val="0"/>
        <sz val="10"/>
        <color auto="1"/>
        <name val="Arial Cyr"/>
        <scheme val="none"/>
      </font>
    </dxf>
  </rfmt>
  <rfmt sheetId="12" sqref="B1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9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1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1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19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9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9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9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97:XFD197" start="0" length="0">
    <dxf>
      <font>
        <b val="0"/>
        <sz val="10"/>
        <color auto="1"/>
        <name val="Arial Cyr"/>
        <scheme val="none"/>
      </font>
    </dxf>
  </rfmt>
  <rfmt sheetId="12" sqref="B1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9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1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1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19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9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9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9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98:XFD198" start="0" length="0">
    <dxf>
      <font>
        <b val="0"/>
        <sz val="10"/>
        <color auto="1"/>
        <name val="Arial Cyr"/>
        <scheme val="none"/>
      </font>
    </dxf>
  </rfmt>
  <rfmt sheetId="12" sqref="B1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1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19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1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1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1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1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1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19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1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1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19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1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19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19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199:XFD199" start="0" length="0">
    <dxf>
      <font>
        <b val="0"/>
        <sz val="10"/>
        <color auto="1"/>
        <name val="Arial Cyr"/>
        <scheme val="none"/>
      </font>
    </dxf>
  </rfmt>
  <rfmt sheetId="12" sqref="B2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0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0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0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0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0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00:XFD200" start="0" length="0">
    <dxf>
      <font>
        <b val="0"/>
        <sz val="10"/>
        <color auto="1"/>
        <name val="Arial Cyr"/>
        <scheme val="none"/>
      </font>
    </dxf>
  </rfmt>
  <rfmt sheetId="12" sqref="B2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0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0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0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0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0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01:XFD201" start="0" length="0">
    <dxf>
      <font>
        <b val="0"/>
        <sz val="10"/>
        <color auto="1"/>
        <name val="Arial Cyr"/>
        <scheme val="none"/>
      </font>
    </dxf>
  </rfmt>
  <rfmt sheetId="12" sqref="B2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0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0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0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0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0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02:XFD202" start="0" length="0">
    <dxf>
      <font>
        <b val="0"/>
        <sz val="10"/>
        <color auto="1"/>
        <name val="Arial Cyr"/>
        <scheme val="none"/>
      </font>
    </dxf>
  </rfmt>
  <rfmt sheetId="12" sqref="B2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0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0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0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0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0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03:XFD203" start="0" length="0">
    <dxf>
      <font>
        <b val="0"/>
        <sz val="10"/>
        <color auto="1"/>
        <name val="Arial Cyr"/>
        <scheme val="none"/>
      </font>
    </dxf>
  </rfmt>
  <rfmt sheetId="12" sqref="B2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0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0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0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0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0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04:XFD204" start="0" length="0">
    <dxf>
      <font>
        <b val="0"/>
        <sz val="10"/>
        <color auto="1"/>
        <name val="Arial Cyr"/>
        <scheme val="none"/>
      </font>
    </dxf>
  </rfmt>
  <rfmt sheetId="12" sqref="B2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0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0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0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0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0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05:XFD205" start="0" length="0">
    <dxf>
      <font>
        <b val="0"/>
        <sz val="10"/>
        <color auto="1"/>
        <name val="Arial Cyr"/>
        <scheme val="none"/>
      </font>
    </dxf>
  </rfmt>
  <rfmt sheetId="12" sqref="B2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0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0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0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0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0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06:XFD206" start="0" length="0">
    <dxf>
      <font>
        <b val="0"/>
        <sz val="10"/>
        <color auto="1"/>
        <name val="Arial Cyr"/>
        <scheme val="none"/>
      </font>
    </dxf>
  </rfmt>
  <rfmt sheetId="12" sqref="B2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0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0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0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0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0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07:XFD207" start="0" length="0">
    <dxf>
      <font>
        <b val="0"/>
        <sz val="10"/>
        <color auto="1"/>
        <name val="Arial Cyr"/>
        <scheme val="none"/>
      </font>
    </dxf>
  </rfmt>
  <rfmt sheetId="12" sqref="B2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0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0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0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0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0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08:XFD208" start="0" length="0">
    <dxf>
      <font>
        <b val="0"/>
        <sz val="10"/>
        <color auto="1"/>
        <name val="Arial Cyr"/>
        <scheme val="none"/>
      </font>
    </dxf>
  </rfmt>
  <rfmt sheetId="12" sqref="B2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0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0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0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0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0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09:XFD209" start="0" length="0">
    <dxf>
      <font>
        <b val="0"/>
        <sz val="10"/>
        <color auto="1"/>
        <name val="Arial Cyr"/>
        <scheme val="none"/>
      </font>
    </dxf>
  </rfmt>
  <rfmt sheetId="12" sqref="B2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1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1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1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1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1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10:XFD210" start="0" length="0">
    <dxf>
      <font>
        <b val="0"/>
        <sz val="10"/>
        <color auto="1"/>
        <name val="Arial Cyr"/>
        <scheme val="none"/>
      </font>
    </dxf>
  </rfmt>
  <rfmt sheetId="12" sqref="B2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1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1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1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1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1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11:XFD211" start="0" length="0">
    <dxf>
      <font>
        <b val="0"/>
        <sz val="10"/>
        <color auto="1"/>
        <name val="Arial Cyr"/>
        <scheme val="none"/>
      </font>
    </dxf>
  </rfmt>
  <rfmt sheetId="12" sqref="B2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1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1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1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1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1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12:XFD212" start="0" length="0">
    <dxf>
      <font>
        <b val="0"/>
        <sz val="10"/>
        <color auto="1"/>
        <name val="Arial Cyr"/>
        <scheme val="none"/>
      </font>
    </dxf>
  </rfmt>
  <rfmt sheetId="12" sqref="B2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1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1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1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1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13:XFD213" start="0" length="0">
    <dxf>
      <font>
        <b val="0"/>
        <sz val="10"/>
        <color auto="1"/>
        <name val="Arial Cyr"/>
        <scheme val="none"/>
      </font>
    </dxf>
  </rfmt>
  <rfmt sheetId="12" sqref="B2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1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1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1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1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1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14:XFD214" start="0" length="0">
    <dxf>
      <font>
        <b val="0"/>
        <sz val="10"/>
        <color auto="1"/>
        <name val="Arial Cyr"/>
        <scheme val="none"/>
      </font>
    </dxf>
  </rfmt>
  <rfmt sheetId="12" sqref="B2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1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1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1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1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1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15:XFD215" start="0" length="0">
    <dxf>
      <font>
        <b val="0"/>
        <sz val="10"/>
        <color auto="1"/>
        <name val="Arial Cyr"/>
        <scheme val="none"/>
      </font>
    </dxf>
  </rfmt>
  <rfmt sheetId="12" sqref="B2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1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1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1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1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1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16:XFD216" start="0" length="0">
    <dxf>
      <font>
        <b val="0"/>
        <sz val="10"/>
        <color auto="1"/>
        <name val="Arial Cyr"/>
        <scheme val="none"/>
      </font>
    </dxf>
  </rfmt>
  <rfmt sheetId="12" sqref="B2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2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2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2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21:XFD221" start="0" length="0">
    <dxf>
      <font>
        <b val="0"/>
        <sz val="10"/>
        <color auto="1"/>
        <name val="Arial Cyr"/>
        <scheme val="none"/>
      </font>
    </dxf>
  </rfmt>
  <rfmt sheetId="12" sqref="B2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2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2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2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2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23:XFD223" start="0" length="0">
    <dxf>
      <font>
        <b val="0"/>
        <sz val="10"/>
        <color auto="1"/>
        <name val="Arial Cyr"/>
        <scheme val="none"/>
      </font>
    </dxf>
  </rfmt>
  <rfmt sheetId="12" sqref="B2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2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24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24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24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24:XFD224" start="0" length="0">
    <dxf>
      <font>
        <b val="0"/>
        <sz val="10"/>
        <color auto="1"/>
        <name val="Arial Cyr"/>
        <scheme val="none"/>
      </font>
    </dxf>
  </rfmt>
  <rfmt sheetId="12" sqref="B2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2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2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2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2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29:XFD229" start="0" length="0">
    <dxf>
      <font>
        <b val="0"/>
        <sz val="10"/>
        <color auto="1"/>
        <name val="Arial Cyr"/>
        <scheme val="none"/>
      </font>
    </dxf>
  </rfmt>
  <rfmt sheetId="12" sqref="B2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3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3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3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3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3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39:XFD239" start="0" length="0">
    <dxf>
      <font>
        <b val="0"/>
        <sz val="10"/>
        <color auto="1"/>
        <name val="Arial Cyr"/>
        <scheme val="none"/>
      </font>
    </dxf>
  </rfmt>
  <rfmt sheetId="12" sqref="B2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4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4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40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40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40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40:XFD240" start="0" length="0">
    <dxf>
      <font>
        <b val="0"/>
        <sz val="10"/>
        <color auto="1"/>
        <name val="Arial Cyr"/>
        <scheme val="none"/>
      </font>
    </dxf>
  </rfmt>
  <rfmt sheetId="12" sqref="B2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4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4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4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4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4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47:XFD247" start="0" length="0">
    <dxf>
      <font>
        <b val="0"/>
        <sz val="10"/>
        <color auto="1"/>
        <name val="Arial Cyr"/>
        <scheme val="none"/>
      </font>
    </dxf>
  </rfmt>
  <rfmt sheetId="12" sqref="B2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6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6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6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6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6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61:XFD261" start="0" length="0">
    <dxf>
      <font>
        <b val="0"/>
        <sz val="10"/>
        <color auto="1"/>
        <name val="Arial Cyr"/>
        <scheme val="none"/>
      </font>
    </dxf>
  </rfmt>
  <rfmt sheetId="12" sqref="B2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6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6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62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62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62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62:XFD262" start="0" length="0">
    <dxf>
      <font>
        <b val="0"/>
        <sz val="10"/>
        <color auto="1"/>
        <name val="Arial Cyr"/>
        <scheme val="none"/>
      </font>
    </dxf>
  </rfmt>
  <rfmt sheetId="12" sqref="B2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6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6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6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6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6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65:XFD265" start="0" length="0">
    <dxf>
      <font>
        <b val="0"/>
        <sz val="10"/>
        <color auto="1"/>
        <name val="Arial Cyr"/>
        <scheme val="none"/>
      </font>
    </dxf>
  </rfmt>
  <rfmt sheetId="12" sqref="B2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2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6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2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2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2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26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6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6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6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66:XFD266" start="0" length="0">
    <dxf>
      <font>
        <b val="0"/>
        <sz val="10"/>
        <color auto="1"/>
        <name val="Arial Cyr"/>
        <scheme val="none"/>
      </font>
    </dxf>
  </rfmt>
  <rfmt sheetId="12" sqref="B2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2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7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2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2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27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76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76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76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76:XFD276" start="0" length="0">
    <dxf>
      <font>
        <b val="0"/>
        <sz val="10"/>
        <color auto="1"/>
        <name val="Arial Cyr"/>
        <scheme val="none"/>
      </font>
    </dxf>
  </rfmt>
  <rfmt sheetId="12" sqref="B2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2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7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2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2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27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78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78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78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78:XFD278" start="0" length="0">
    <dxf>
      <font>
        <b val="0"/>
        <sz val="10"/>
        <color auto="1"/>
        <name val="Arial Cyr"/>
        <scheme val="none"/>
      </font>
    </dxf>
  </rfmt>
  <rfmt sheetId="12" sqref="B2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2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7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2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2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27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79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79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79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79:XFD279" start="0" length="0">
    <dxf>
      <font>
        <b val="0"/>
        <sz val="10"/>
        <color auto="1"/>
        <name val="Arial Cyr"/>
        <scheme val="none"/>
      </font>
    </dxf>
  </rfmt>
  <rfmt sheetId="12" sqref="B2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2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8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2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2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28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8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8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8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83:XFD283" start="0" length="0">
    <dxf>
      <font>
        <b val="0"/>
        <sz val="10"/>
        <color auto="1"/>
        <name val="Arial Cyr"/>
        <scheme val="none"/>
      </font>
    </dxf>
  </rfmt>
  <rfmt sheetId="12" sqref="B2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2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28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2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2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2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2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2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28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2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2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28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2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28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28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287:XFD287" start="0" length="0">
    <dxf>
      <font>
        <b val="0"/>
        <sz val="10"/>
        <color auto="1"/>
        <name val="Arial Cyr"/>
        <scheme val="none"/>
      </font>
    </dxf>
  </rfmt>
  <rfmt sheetId="12" sqref="B3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1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1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1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1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1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13:XFD313" start="0" length="0">
    <dxf>
      <font>
        <b val="0"/>
        <sz val="10"/>
        <color auto="1"/>
        <name val="Arial Cyr"/>
        <scheme val="none"/>
      </font>
    </dxf>
  </rfmt>
  <rfmt sheetId="12" sqref="B3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  <protection locked="1"/>
    </dxf>
  </rfmt>
  <rfmt sheetId="12" sqref="C3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2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F3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I3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="1" sqref="J32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21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21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21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21:XFD321" start="0" length="0">
    <dxf>
      <font>
        <b val="0"/>
        <sz val="10"/>
        <color auto="1"/>
        <name val="Arial Cyr"/>
        <scheme val="none"/>
      </font>
    </dxf>
  </rfmt>
  <rfmt sheetId="12" sqref="B3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top/>
        <bottom/>
      </border>
    </dxf>
  </rfmt>
  <rfmt sheetId="12" sqref="C3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34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3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F3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G3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2" sqref="H3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I3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34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K3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3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343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3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O343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343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343:XFD343" start="0" length="0">
    <dxf>
      <font>
        <b val="0"/>
        <sz val="10"/>
        <color auto="1"/>
        <name val="Arial Cyr"/>
        <scheme val="none"/>
      </font>
    </dxf>
  </rfmt>
  <rfmt sheetId="12" sqref="B43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C4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35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F43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H4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I4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35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K4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N4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O435" start="0" length="0">
    <dxf>
      <font>
        <b val="0"/>
        <u val="none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35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35:XFD435" start="0" length="0">
    <dxf>
      <font>
        <b val="0"/>
        <sz val="10"/>
        <color auto="1"/>
        <name val="Arial Cyr"/>
        <scheme val="none"/>
      </font>
    </dxf>
  </rfmt>
  <rfmt sheetId="12" sqref="B43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top/>
        <bottom/>
      </border>
      <protection locked="1"/>
    </dxf>
  </rfmt>
  <rfmt sheetId="12" sqref="C43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D437" start="0" length="0">
    <dxf>
      <font>
        <b val="0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E43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F43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G43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2" s="1" sqref="H4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I4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J437" start="0" length="0">
    <dxf>
      <font>
        <b val="0"/>
        <u val="none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K4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L43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qref="M4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N437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fmt sheetId="12" s="1" sqref="O437" start="0" length="0">
    <dxf>
      <font>
        <b val="0"/>
        <u val="none"/>
        <sz val="10"/>
        <color auto="1"/>
        <name val="Arial Cyr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12" sqref="P437" start="0" length="0">
    <dxf>
      <font>
        <b val="0"/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  <protection locked="1"/>
    </dxf>
  </rfmt>
  <rfmt sheetId="12" sqref="A437:XFD437" start="0" length="0">
    <dxf>
      <font>
        <b val="0"/>
        <sz val="10"/>
        <color auto="1"/>
        <name val="Arial Cyr"/>
        <scheme val="none"/>
      </font>
    </dxf>
  </rfmt>
  <rfmt sheetId="12" sqref="A1:A1048576" start="0" length="0">
    <dxf>
      <font>
        <b val="0"/>
        <sz val="10"/>
        <color auto="1"/>
        <name val="Arial Cyr"/>
        <scheme val="none"/>
      </font>
    </dxf>
  </rfmt>
  <rfmt sheetId="12" sqref="B1:B1048576" start="0" length="0">
    <dxf>
      <font>
        <b val="0"/>
        <sz val="10"/>
        <color auto="1"/>
        <name val="Arial Cyr"/>
        <scheme val="none"/>
      </font>
    </dxf>
  </rfmt>
  <rfmt sheetId="12" sqref="C1:C1048576" start="0" length="0">
    <dxf>
      <font>
        <b val="0"/>
        <sz val="10"/>
        <color auto="1"/>
        <name val="Arial Cyr"/>
        <scheme val="none"/>
      </font>
    </dxf>
  </rfmt>
  <rfmt sheetId="12" sqref="D1:D1048576" start="0" length="0">
    <dxf>
      <font>
        <b val="0"/>
        <sz val="10"/>
        <color auto="1"/>
        <name val="Arial Cyr"/>
        <scheme val="none"/>
      </font>
    </dxf>
  </rfmt>
  <rfmt sheetId="12" sqref="E1:E1048576" start="0" length="0">
    <dxf>
      <font>
        <b val="0"/>
        <sz val="10"/>
        <color auto="1"/>
        <name val="Arial Cyr"/>
        <scheme val="none"/>
      </font>
    </dxf>
  </rfmt>
  <rfmt sheetId="12" sqref="F1:F1048576" start="0" length="0">
    <dxf>
      <font>
        <b val="0"/>
        <sz val="10"/>
        <color auto="1"/>
        <name val="Arial Cyr"/>
        <scheme val="none"/>
      </font>
    </dxf>
  </rfmt>
  <rfmt sheetId="12" sqref="G1:G1048576" start="0" length="0">
    <dxf>
      <font>
        <b val="0"/>
        <sz val="10"/>
        <color auto="1"/>
        <name val="Arial Cyr"/>
        <scheme val="none"/>
      </font>
    </dxf>
  </rfmt>
  <rfmt sheetId="12" sqref="H1:H1048576" start="0" length="0">
    <dxf>
      <font>
        <b val="0"/>
        <sz val="10"/>
        <color auto="1"/>
        <name val="Arial Cyr"/>
        <scheme val="none"/>
      </font>
    </dxf>
  </rfmt>
  <rfmt sheetId="12" sqref="I1:I1048576" start="0" length="0">
    <dxf>
      <font>
        <b val="0"/>
        <sz val="10"/>
        <color auto="1"/>
        <name val="Arial Cyr"/>
        <scheme val="none"/>
      </font>
    </dxf>
  </rfmt>
  <rfmt sheetId="12" sqref="J1:J1048576" start="0" length="0">
    <dxf>
      <font>
        <b val="0"/>
        <sz val="10"/>
        <color auto="1"/>
        <name val="Arial Cyr"/>
        <scheme val="none"/>
      </font>
    </dxf>
  </rfmt>
  <rfmt sheetId="12" sqref="K1:K1048576" start="0" length="0">
    <dxf>
      <font>
        <b val="0"/>
        <sz val="10"/>
        <color auto="1"/>
        <name val="Arial Cyr"/>
        <scheme val="none"/>
      </font>
    </dxf>
  </rfmt>
  <rfmt sheetId="12" sqref="L1:L1048576" start="0" length="0">
    <dxf>
      <font>
        <b val="0"/>
        <sz val="10"/>
        <color auto="1"/>
        <name val="Arial Cyr"/>
        <scheme val="none"/>
      </font>
    </dxf>
  </rfmt>
  <rfmt sheetId="12" sqref="M1:M1048576" start="0" length="0">
    <dxf>
      <font>
        <b val="0"/>
        <sz val="10"/>
        <color auto="1"/>
        <name val="Arial Cyr"/>
        <scheme val="none"/>
      </font>
    </dxf>
  </rfmt>
  <rfmt sheetId="12" sqref="N1:N1048576" start="0" length="0">
    <dxf>
      <font>
        <b val="0"/>
        <sz val="10"/>
        <color auto="1"/>
        <name val="Arial Cyr"/>
        <scheme val="none"/>
      </font>
    </dxf>
  </rfmt>
  <rfmt sheetId="12" sqref="O1:O1048576" start="0" length="0">
    <dxf>
      <font>
        <b val="0"/>
        <sz val="10"/>
        <color auto="1"/>
        <name val="Arial Cyr"/>
        <scheme val="none"/>
      </font>
    </dxf>
  </rfmt>
  <rfmt sheetId="12" sqref="P1:P1048576" start="0" length="0">
    <dxf>
      <font>
        <b val="0"/>
        <sz val="10"/>
        <color auto="1"/>
        <name val="Arial Cyr"/>
        <scheme val="none"/>
      </font>
    </dxf>
  </rfmt>
  <rcc rId="59357" sId="12">
    <nc r="A1">
      <v>0</v>
    </nc>
  </rcc>
  <rcc rId="59358" sId="12">
    <nc r="A2">
      <v>218</v>
    </nc>
  </rcc>
  <rcc rId="59359" sId="12">
    <nc r="B2" t="inlineStr">
      <is>
        <t xml:space="preserve"> </t>
      </is>
    </nc>
  </rcc>
  <rcc rId="59360" sId="12">
    <nc r="C2" t="inlineStr">
      <is>
        <t>жилой дом</t>
      </is>
    </nc>
  </rcc>
  <rcc rId="59361" sId="12">
    <nc r="D2" t="inlineStr">
      <is>
        <t xml:space="preserve"> </t>
      </is>
    </nc>
  </rcc>
  <rcc rId="59362" sId="12">
    <nc r="E2">
      <v>3</v>
    </nc>
  </rcc>
  <rcc rId="59363" sId="12">
    <nc r="F2">
      <v>3</v>
    </nc>
  </rcc>
  <rcc rId="59364" sId="12">
    <nc r="G2">
      <v>0</v>
    </nc>
  </rcc>
  <rcc rId="59365" sId="12">
    <nc r="H2">
      <v>0.4</v>
    </nc>
  </rcc>
  <rcc rId="59366" sId="12">
    <nc r="I2" t="inlineStr">
      <is>
        <t xml:space="preserve"> </t>
      </is>
    </nc>
  </rcc>
  <rcc rId="59367" sId="12">
    <nc r="J2" t="inlineStr">
      <is>
        <t xml:space="preserve">Ф №  </t>
      </is>
    </nc>
  </rcc>
  <rcc rId="59368" sId="12">
    <nc r="K2" t="inlineStr">
      <is>
        <t xml:space="preserve"> </t>
      </is>
    </nc>
  </rcc>
  <rcc rId="59369" sId="12">
    <nc r="A3">
      <v>44</v>
    </nc>
  </rcc>
  <rcc rId="59370" sId="12">
    <nc r="B3" t="inlineStr">
      <is>
        <t>Адаева Хубайдат Джамалдиновна</t>
      </is>
    </nc>
  </rcc>
  <rcc rId="59371" sId="12">
    <nc r="C3" t="inlineStr">
      <is>
        <t>кафе-шашлычная</t>
      </is>
    </nc>
  </rcc>
  <rcc rId="59372" sId="12">
    <nc r="D3" t="inlineStr">
      <is>
        <t>РД, вдоль ФАД Хасавюрт-Бабаюрт</t>
      </is>
    </nc>
  </rcc>
  <rcc rId="59373" sId="12">
    <nc r="E3">
      <v>15</v>
    </nc>
  </rcc>
  <rcc rId="59374" sId="12">
    <nc r="F3">
      <v>15</v>
    </nc>
  </rcc>
  <rcc rId="59375" sId="12">
    <nc r="G3">
      <v>0</v>
    </nc>
  </rcc>
  <rcc rId="59376" sId="12">
    <nc r="H3">
      <v>10</v>
    </nc>
  </rcc>
  <rcc rId="59377" sId="12">
    <nc r="I3" t="inlineStr">
      <is>
        <t>40 кВА</t>
      </is>
    </nc>
  </rcc>
  <rcc rId="59378" sId="12">
    <nc r="J3" t="inlineStr">
      <is>
        <t>ф №13</t>
      </is>
    </nc>
  </rcc>
  <rcc rId="59379" sId="12">
    <nc r="K3" t="inlineStr">
      <is>
        <t>Акташ 110/35/10 кВ</t>
      </is>
    </nc>
  </rcc>
  <rcc rId="59380" sId="12">
    <oc r="L3">
      <v>11</v>
    </oc>
    <nc r="L3"/>
  </rcc>
  <rcc rId="59381" sId="12">
    <nc r="A277">
      <v>96</v>
    </nc>
  </rcc>
  <rcc rId="59382" sId="12">
    <oc r="B277" t="inlineStr">
      <is>
        <t>МГЭС</t>
      </is>
    </oc>
    <nc r="B277" t="inlineStr">
      <is>
        <t>Гасанова Патимат Абдуллаевна</t>
      </is>
    </nc>
  </rcc>
  <rcc rId="59383" sId="12">
    <oc r="C277">
      <v>2229</v>
    </oc>
    <nc r="C277" t="inlineStr">
      <is>
        <t>магазин</t>
      </is>
    </nc>
  </rcc>
  <rcc rId="59384" sId="12">
    <oc r="D277">
      <v>42717</v>
    </oc>
    <nc r="D277" t="inlineStr">
      <is>
        <t>РД, Акушинский район, с. Акуша</t>
      </is>
    </nc>
  </rcc>
  <rcc rId="59385" sId="12">
    <oc r="E277" t="inlineStr">
      <is>
        <t>Мусагаджиева Патимат Магомедовна</t>
      </is>
    </oc>
    <nc r="E277">
      <v>5</v>
    </nc>
  </rcc>
  <rcc rId="59386" sId="12">
    <oc r="F277" t="inlineStr">
      <is>
        <t>кафе "Беркут"</t>
      </is>
    </oc>
    <nc r="F277">
      <v>5</v>
    </nc>
  </rcc>
  <rcc rId="59387" sId="12">
    <oc r="G277" t="inlineStr">
      <is>
        <t>РД, г.Махачкала, ул. Буйнакского, д.28 "А"</t>
      </is>
    </oc>
    <nc r="G277">
      <v>0</v>
    </nc>
  </rcc>
  <rcc rId="59388" sId="12">
    <oc r="H277">
      <v>15</v>
    </oc>
    <nc r="H277">
      <v>0.4</v>
    </nc>
  </rcc>
  <rcc rId="59389" sId="12">
    <oc r="I277">
      <v>15</v>
    </oc>
    <nc r="I277" t="inlineStr">
      <is>
        <t>9/630</t>
      </is>
    </nc>
  </rcc>
  <rcc rId="59390" sId="12">
    <oc r="J277">
      <v>0</v>
    </oc>
    <nc r="J277" t="inlineStr">
      <is>
        <t>ф №2</t>
      </is>
    </nc>
  </rcc>
  <rcc rId="59391" sId="12">
    <oc r="K277">
      <v>0.4</v>
    </oc>
    <nc r="K277" t="inlineStr">
      <is>
        <t>Акуша</t>
      </is>
    </nc>
  </rcc>
  <rcc rId="59392" sId="12">
    <oc r="L277" t="inlineStr">
      <is>
        <t>Филармония/630</t>
      </is>
    </oc>
    <nc r="L277"/>
  </rcc>
  <rcc rId="59393" sId="12">
    <oc r="M277" t="inlineStr">
      <is>
        <t>ф №69</t>
      </is>
    </oc>
    <nc r="M277"/>
  </rcc>
  <rcc rId="59394" sId="12">
    <oc r="N277" t="inlineStr">
      <is>
        <t xml:space="preserve"> ЦПП                    </t>
      </is>
    </oc>
    <nc r="N277"/>
  </rcc>
  <rcc rId="59395" sId="12">
    <oc r="O277">
      <v>42718</v>
    </oc>
    <nc r="O277"/>
  </rcc>
  <rcc rId="59396" sId="12">
    <oc r="P277">
      <v>2279</v>
    </oc>
    <nc r="P277"/>
  </rcc>
  <rcc rId="59397" sId="12">
    <nc r="A60">
      <v>241</v>
    </nc>
  </rcc>
  <rcc rId="59398" sId="12">
    <oc r="B60" t="inlineStr">
      <is>
        <t>Хасавюртовские РЭС</t>
      </is>
    </oc>
    <nc r="B60" t="inlineStr">
      <is>
        <t>Магомедова Саният Курбановна</t>
      </is>
    </nc>
  </rcc>
  <rcc rId="59399" sId="12">
    <oc r="C60">
      <v>2017</v>
    </oc>
    <nc r="C60" t="inlineStr">
      <is>
        <t>жилой дом</t>
      </is>
    </nc>
  </rcc>
  <rcc rId="59400" sId="12">
    <oc r="D60">
      <v>42688</v>
    </oc>
    <nc r="D60" t="inlineStr">
      <is>
        <t>РД0 Акушинский район, с. Усиша</t>
      </is>
    </nc>
  </rcc>
  <rcc rId="59401" sId="12">
    <oc r="E60" t="inlineStr">
      <is>
        <t>МО "село Аксай" Хасавюртовского района</t>
      </is>
    </oc>
    <nc r="E60">
      <v>5</v>
    </nc>
  </rcc>
  <rcc rId="59402" sId="12">
    <oc r="F60" t="inlineStr">
      <is>
        <t>ЗКТП для электроснабжения жилых домов</t>
      </is>
    </oc>
    <nc r="F60">
      <v>5</v>
    </nc>
  </rcc>
  <rcc rId="59403" sId="12">
    <oc r="G60" t="inlineStr">
      <is>
        <t>РД, Хасавюртовский район, с.Аксай</t>
      </is>
    </oc>
    <nc r="G60">
      <v>0</v>
    </nc>
  </rcc>
  <rcc rId="59404" sId="12">
    <oc r="H60">
      <v>30</v>
    </oc>
    <nc r="H60">
      <v>0.4</v>
    </nc>
  </rcc>
  <rcc rId="59405" sId="12">
    <oc r="I60">
      <v>30</v>
    </oc>
    <nc r="I60" t="inlineStr">
      <is>
        <t>23/160</t>
      </is>
    </nc>
  </rcc>
  <rcc rId="59406" sId="12">
    <oc r="J60">
      <v>0</v>
    </oc>
    <nc r="J60" t="inlineStr">
      <is>
        <t>ф №3</t>
      </is>
    </nc>
  </rcc>
  <rcc rId="59407" sId="12">
    <oc r="K60">
      <v>10</v>
    </oc>
    <nc r="K60" t="inlineStr">
      <is>
        <t>Акуша</t>
      </is>
    </nc>
  </rcc>
  <rcc rId="59408" sId="12">
    <oc r="L60" t="inlineStr">
      <is>
        <t>63 кВА</t>
      </is>
    </oc>
    <nc r="L60"/>
  </rcc>
  <rcc rId="59409" sId="12">
    <oc r="M60" t="inlineStr">
      <is>
        <t>ф№5</t>
      </is>
    </oc>
    <nc r="M60"/>
  </rcc>
  <rcc rId="59410" sId="12">
    <oc r="N60" t="inlineStr">
      <is>
        <t>Аксай</t>
      </is>
    </oc>
    <nc r="N60"/>
  </rcc>
  <rcc rId="59411" sId="12">
    <oc r="O60">
      <v>42688</v>
    </oc>
    <nc r="O60"/>
  </rcc>
  <rcc rId="59412" sId="12">
    <oc r="P60">
      <v>2060</v>
    </oc>
    <nc r="P60"/>
  </rcc>
  <rcc rId="59413" sId="12">
    <nc r="A311">
      <v>242</v>
    </nc>
  </rcc>
  <rcc rId="59414" sId="12">
    <oc r="B311" t="inlineStr">
      <is>
        <t>Хасавюртовские РЭС</t>
      </is>
    </oc>
    <nc r="B311" t="inlineStr">
      <is>
        <t>Мусаев Муса Магомедович</t>
      </is>
    </nc>
  </rcc>
  <rcc rId="59415" sId="12">
    <oc r="C311">
      <v>2265</v>
    </oc>
    <nc r="C311" t="inlineStr">
      <is>
        <t>жилой дом</t>
      </is>
    </nc>
  </rcc>
  <rcc rId="59416" sId="12">
    <oc r="D311">
      <v>42719</v>
    </oc>
    <nc r="D311" t="inlineStr">
      <is>
        <t>РД0 Акушинский район, с. Акуша</t>
      </is>
    </nc>
  </rcc>
  <rcc rId="59417" sId="12">
    <oc r="E311" t="inlineStr">
      <is>
        <t>Ханчаев Багавдин Гусенович</t>
      </is>
    </oc>
    <nc r="E311">
      <v>5</v>
    </nc>
  </rcc>
  <rcc rId="59418" sId="12">
    <oc r="F311" t="inlineStr">
      <is>
        <t>мастерская</t>
      </is>
    </oc>
    <nc r="F311">
      <v>5</v>
    </nc>
  </rcc>
  <rcc rId="59419" sId="12">
    <oc r="G311" t="inlineStr">
      <is>
        <t>РД, Хасавюртовский район, с. Боташюрт</t>
      </is>
    </oc>
    <nc r="G311">
      <v>0</v>
    </nc>
  </rcc>
  <rcc rId="59420" sId="12">
    <oc r="H311">
      <v>5</v>
    </oc>
    <nc r="H311">
      <v>0.4</v>
    </nc>
  </rcc>
  <rcc rId="59421" sId="12">
    <oc r="I311">
      <v>5</v>
    </oc>
    <nc r="I311" t="inlineStr">
      <is>
        <t>12/160</t>
      </is>
    </nc>
  </rcc>
  <rcc rId="59422" sId="12">
    <oc r="J311">
      <v>0</v>
    </oc>
    <nc r="J311" t="inlineStr">
      <is>
        <t>ф №6</t>
      </is>
    </nc>
  </rcc>
  <rcc rId="59423" sId="12">
    <oc r="K311">
      <v>0.4</v>
    </oc>
    <nc r="K311" t="inlineStr">
      <is>
        <t>Акуша</t>
      </is>
    </nc>
  </rcc>
  <rcc rId="59424" sId="12">
    <oc r="L311" t="inlineStr">
      <is>
        <t>33/400</t>
      </is>
    </oc>
    <nc r="L311"/>
  </rcc>
  <rcc rId="59425" sId="12">
    <oc r="M311" t="inlineStr">
      <is>
        <t>ф №7</t>
      </is>
    </oc>
    <nc r="M311"/>
  </rcc>
  <rcc rId="59426" sId="12">
    <oc r="N311" t="inlineStr">
      <is>
        <t>Аксай 35/10 кВ</t>
      </is>
    </oc>
    <nc r="N311"/>
  </rcc>
  <rcc rId="59427" sId="12">
    <oc r="O311">
      <v>42725</v>
    </oc>
    <nc r="O311"/>
  </rcc>
  <rcc rId="59428" sId="12">
    <oc r="P311">
      <v>2313</v>
    </oc>
    <nc r="P311"/>
  </rcc>
  <rcc rId="59429" sId="12">
    <nc r="A42">
      <v>243</v>
    </nc>
  </rcc>
  <rcc rId="59430" sId="12">
    <oc r="B42" t="inlineStr">
      <is>
        <t>Хасавюртовские ГЭС</t>
      </is>
    </oc>
    <nc r="B42" t="inlineStr">
      <is>
        <t>Мусаев Магомед Магомедович</t>
      </is>
    </nc>
  </rcc>
  <rcc rId="59431" sId="12">
    <oc r="C42">
      <v>1999</v>
    </oc>
    <nc r="C42" t="inlineStr">
      <is>
        <t>жилой дом</t>
      </is>
    </nc>
  </rcc>
  <rcc rId="59432" sId="12">
    <oc r="D42">
      <v>42682</v>
    </oc>
    <nc r="D42" t="inlineStr">
      <is>
        <t>РД0 Акушинский район, с. Кавкамахи</t>
      </is>
    </nc>
  </rcc>
  <rcc rId="59433" sId="12">
    <oc r="E42" t="inlineStr">
      <is>
        <t>Исаев Бадир Шамшитович</t>
      </is>
    </oc>
    <nc r="E42">
      <v>5</v>
    </nc>
  </rcc>
  <rcc rId="59434" sId="12">
    <oc r="F42" t="inlineStr">
      <is>
        <t>мини-пекарня</t>
      </is>
    </oc>
    <nc r="F42">
      <v>5</v>
    </nc>
  </rcc>
  <rcc rId="59435" sId="12">
    <oc r="G42" t="inlineStr">
      <is>
        <t>РД, г.Хасавюрт, ул. Аксаевская, д.1 "б"</t>
      </is>
    </oc>
    <nc r="G42">
      <v>0</v>
    </nc>
  </rcc>
  <rcc rId="59436" sId="12">
    <oc r="H42">
      <v>12</v>
    </oc>
    <nc r="H42">
      <v>0.4</v>
    </nc>
  </rcc>
  <rcc rId="59437" sId="12">
    <oc r="I42">
      <v>12</v>
    </oc>
    <nc r="I42" t="inlineStr">
      <is>
        <t>13/250</t>
      </is>
    </nc>
  </rcc>
  <rcc rId="59438" sId="12">
    <oc r="J42">
      <v>0</v>
    </oc>
    <nc r="J42" t="inlineStr">
      <is>
        <t>ф №5</t>
      </is>
    </nc>
  </rcc>
  <rcc rId="59439" sId="12">
    <oc r="K42">
      <v>0.4</v>
    </oc>
    <nc r="K42" t="inlineStr">
      <is>
        <t>Акуша</t>
      </is>
    </nc>
  </rcc>
  <rcc rId="59440" sId="12">
    <oc r="L42" t="inlineStr">
      <is>
        <t>ф№5</t>
      </is>
    </oc>
    <nc r="L42"/>
  </rcc>
  <rcc rId="59441" sId="12">
    <oc r="M42" t="inlineStr">
      <is>
        <t>23/400</t>
      </is>
    </oc>
    <nc r="M42"/>
  </rcc>
  <rcc rId="59442" sId="12">
    <oc r="N42" t="inlineStr">
      <is>
        <t>Акташ</t>
      </is>
    </oc>
    <nc r="N42"/>
  </rcc>
  <rcc rId="59443" sId="12">
    <oc r="O42">
      <v>42682</v>
    </oc>
    <nc r="O42"/>
  </rcc>
  <rcc rId="59444" sId="12">
    <oc r="P42">
      <v>2042</v>
    </oc>
    <nc r="P42"/>
  </rcc>
  <rcc rId="59445" sId="12">
    <nc r="A55">
      <v>140</v>
    </nc>
  </rcc>
  <rcc rId="59446" sId="12">
    <oc r="B55" t="inlineStr">
      <is>
        <t>Хасавюртовские РЭС</t>
      </is>
    </oc>
    <nc r="B55" t="inlineStr">
      <is>
        <t>Аманбаев Мурат Алимханович</t>
      </is>
    </nc>
  </rcc>
  <rcc rId="59447" sId="12">
    <oc r="C55">
      <v>2012</v>
    </oc>
    <nc r="C55" t="inlineStr">
      <is>
        <t>жилой дом</t>
      </is>
    </nc>
  </rcc>
  <rcc rId="59448" sId="12">
    <oc r="D55">
      <v>42685</v>
    </oc>
    <nc r="D55" t="inlineStr">
      <is>
        <t>Тарумовский район, с. Эдиге</t>
      </is>
    </nc>
  </rcc>
  <rcc rId="59449" sId="12">
    <oc r="E55" t="inlineStr">
      <is>
        <t>Мачигов Виктор Магомедович</t>
      </is>
    </oc>
    <nc r="E55">
      <v>4</v>
    </nc>
  </rcc>
  <rcc rId="59450" sId="12">
    <oc r="F55" t="inlineStr">
      <is>
        <t>магазин</t>
      </is>
    </oc>
    <nc r="F55">
      <v>4</v>
    </nc>
  </rcc>
  <rcc rId="59451" sId="12">
    <oc r="G55" t="inlineStr">
      <is>
        <t>РД, Хасавюртовский район, с. Покровское</t>
      </is>
    </oc>
    <nc r="G55">
      <v>0</v>
    </nc>
  </rcc>
  <rcc rId="59452" sId="12">
    <oc r="H55">
      <v>5</v>
    </oc>
    <nc r="H55">
      <v>0.4</v>
    </nc>
  </rcc>
  <rcc rId="59453" sId="12">
    <oc r="I55">
      <v>5</v>
    </oc>
    <nc r="I55" t="inlineStr">
      <is>
        <t>190405/250 кВА</t>
      </is>
    </nc>
  </rcc>
  <rcc rId="59454" sId="12">
    <oc r="J55">
      <v>0</v>
    </oc>
    <nc r="J55" t="inlineStr">
      <is>
        <t>ф№4</t>
      </is>
    </nc>
  </rcc>
  <rcc rId="59455" sId="12">
    <oc r="K55">
      <v>0.4</v>
    </oc>
    <nc r="K55" t="inlineStr">
      <is>
        <t>Арсланбек</t>
      </is>
    </nc>
  </rcc>
  <rcc rId="59456" sId="12">
    <oc r="L55" t="inlineStr">
      <is>
        <t>15/400</t>
      </is>
    </oc>
    <nc r="L55"/>
  </rcc>
  <rcc rId="59457" sId="12">
    <oc r="M55" t="inlineStr">
      <is>
        <t>ф№14</t>
      </is>
    </oc>
    <nc r="M55"/>
  </rcc>
  <rcc rId="59458" sId="12">
    <oc r="N55" t="inlineStr">
      <is>
        <t>Акташ</t>
      </is>
    </oc>
    <nc r="N55"/>
  </rcc>
  <rcc rId="59459" sId="12">
    <oc r="O55">
      <v>42685</v>
    </oc>
    <nc r="O55"/>
  </rcc>
  <rcc rId="59460" sId="12">
    <oc r="P55">
      <v>2055</v>
    </oc>
    <nc r="P55"/>
  </rcc>
  <rcc rId="59461" sId="12">
    <nc r="A64">
      <v>228</v>
    </nc>
  </rcc>
  <rcc rId="59462" sId="12">
    <nc r="B64" t="inlineStr">
      <is>
        <t>Чураева Эминат Гаджиевна</t>
      </is>
    </nc>
  </rcc>
  <rcc rId="59463" sId="12">
    <nc r="C64" t="inlineStr">
      <is>
        <t>жилой дом</t>
      </is>
    </nc>
  </rcc>
  <rcc rId="59464" sId="12">
    <nc r="D64" t="inlineStr">
      <is>
        <t>Ахтынский район,                       с. Ахты</t>
      </is>
    </nc>
  </rcc>
  <rcc rId="59465" sId="12">
    <nc r="E64">
      <v>5</v>
    </nc>
  </rcc>
  <rcc rId="59466" sId="12">
    <nc r="F64">
      <v>5</v>
    </nc>
  </rcc>
  <rcc rId="59467" sId="12">
    <nc r="G64">
      <v>0</v>
    </nc>
  </rcc>
  <rcc rId="59468" sId="12">
    <nc r="H64">
      <v>0.4</v>
    </nc>
  </rcc>
  <rcc rId="59469" sId="12">
    <nc r="I64" t="inlineStr">
      <is>
        <t>23/250</t>
      </is>
    </nc>
  </rcc>
  <rcc rId="59470" sId="12">
    <nc r="J64" t="inlineStr">
      <is>
        <t>Ф №6</t>
      </is>
    </nc>
  </rcc>
  <rcc rId="59471" sId="12">
    <nc r="K64" t="inlineStr">
      <is>
        <t>Ахты</t>
      </is>
    </nc>
  </rcc>
  <rcc rId="59472" sId="12">
    <oc r="L64" t="inlineStr">
      <is>
        <t>250 кВА</t>
      </is>
    </oc>
    <nc r="L64"/>
  </rcc>
  <rcc rId="59473" sId="12">
    <nc r="A226">
      <v>145</v>
    </nc>
  </rcc>
  <rcc rId="59474" sId="12">
    <oc r="B226" t="inlineStr">
      <is>
        <t>Хасавюртовские ГЭС</t>
      </is>
    </oc>
    <nc r="B226" t="inlineStr">
      <is>
        <t>Меджидов Меджид  Гаджиевич</t>
      </is>
    </nc>
  </rcc>
  <rcc rId="59475" sId="12">
    <oc r="C226">
      <v>2181</v>
    </oc>
    <nc r="C226" t="inlineStr">
      <is>
        <t>жилой дом</t>
      </is>
    </nc>
  </rcc>
  <rcc rId="59476" sId="12">
    <oc r="D226">
      <v>42710</v>
    </oc>
    <nc r="D226" t="inlineStr">
      <is>
        <t>Дербентский район,                       п.Белиджи, ул.Северная,34/2, кв.4</t>
      </is>
    </nc>
  </rcc>
  <rcc rId="59477" sId="12">
    <oc r="E226" t="inlineStr">
      <is>
        <t>Бисултанов Рустам Ахьятович</t>
      </is>
    </oc>
    <nc r="E226">
      <v>3</v>
    </nc>
  </rcc>
  <rcc rId="59478" sId="12">
    <oc r="F226" t="inlineStr">
      <is>
        <t>мини-выпечка</t>
      </is>
    </oc>
    <nc r="F226">
      <v>3</v>
    </nc>
  </rcc>
  <rcc rId="59479" sId="12">
    <oc r="G226" t="inlineStr">
      <is>
        <t>РД, г.Хасавюрт, п. Бамматбекюрт, ул.9-я, №28</t>
      </is>
    </oc>
    <nc r="G226">
      <v>0</v>
    </nc>
  </rcc>
  <rcc rId="59480" sId="12">
    <oc r="H226">
      <v>15</v>
    </oc>
    <nc r="H226">
      <v>0.4</v>
    </nc>
  </rcc>
  <rcc rId="59481" sId="12">
    <oc r="I226">
      <v>15</v>
    </oc>
    <nc r="I226" t="inlineStr">
      <is>
        <t>8/400</t>
      </is>
    </nc>
  </rcc>
  <rcc rId="59482" sId="12">
    <oc r="J226">
      <v>0</v>
    </oc>
    <nc r="J226" t="inlineStr">
      <is>
        <t>Ф №7</t>
      </is>
    </nc>
  </rcc>
  <rcc rId="59483" sId="12">
    <oc r="K226">
      <v>0.4</v>
    </oc>
    <nc r="K226" t="inlineStr">
      <is>
        <t>Белиджи</t>
      </is>
    </nc>
  </rcc>
  <rcc rId="59484" sId="12">
    <oc r="L226" t="inlineStr">
      <is>
        <t>258/630</t>
      </is>
    </oc>
    <nc r="L226"/>
  </rcc>
  <rcc rId="59485" sId="12">
    <oc r="M226" t="inlineStr">
      <is>
        <t>ф.№4</t>
      </is>
    </oc>
    <nc r="M226"/>
  </rcc>
  <rcc rId="59486" sId="12">
    <oc r="N226" t="inlineStr">
      <is>
        <t>Акташ 110/35/10 кВ</t>
      </is>
    </oc>
    <nc r="N226"/>
  </rcc>
  <rcc rId="59487" sId="12">
    <oc r="O226">
      <v>42711</v>
    </oc>
    <nc r="O226"/>
  </rcc>
  <rcc rId="59488" sId="12">
    <oc r="P226">
      <v>2228</v>
    </oc>
    <nc r="P226"/>
  </rcc>
  <rcc rId="59489" sId="12">
    <nc r="A228">
      <v>146</v>
    </nc>
  </rcc>
  <rcc rId="59490" sId="12">
    <oc r="B228" t="inlineStr">
      <is>
        <t>Хасавюртовские ГЭС</t>
      </is>
    </oc>
    <nc r="B228" t="inlineStr">
      <is>
        <t>Гусенов Айдемир Гусенович</t>
      </is>
    </nc>
  </rcc>
  <rcc rId="59491" sId="12">
    <oc r="C228">
      <v>2179</v>
    </oc>
    <nc r="C228" t="inlineStr">
      <is>
        <t>жилой дом</t>
      </is>
    </nc>
  </rcc>
  <rcc rId="59492" sId="12">
    <oc r="D228">
      <v>42710</v>
    </oc>
    <nc r="D228" t="inlineStr">
      <is>
        <t>Дербентский район,                       п.Белиджи, ул.Северная,34/2, кв.4</t>
      </is>
    </nc>
  </rcc>
  <rcc rId="59493" sId="12">
    <oc r="E228" t="inlineStr">
      <is>
        <t>Османов Хамид Салманович</t>
      </is>
    </oc>
    <nc r="E228">
      <v>3</v>
    </nc>
  </rcc>
  <rcc rId="59494" sId="12">
    <oc r="F228" t="inlineStr">
      <is>
        <t>магазин</t>
      </is>
    </oc>
    <nc r="F228">
      <v>3</v>
    </nc>
  </rcc>
  <rcc rId="59495" sId="12">
    <oc r="G228" t="inlineStr">
      <is>
        <t>РД, г.Хасавюрт, ул. Комсомольская, 54</t>
      </is>
    </oc>
    <nc r="G228">
      <v>0</v>
    </nc>
  </rcc>
  <rcc rId="59496" sId="12">
    <oc r="H228">
      <v>15</v>
    </oc>
    <nc r="H228">
      <v>0.4</v>
    </nc>
  </rcc>
  <rcc rId="59497" sId="12">
    <oc r="I228">
      <v>15</v>
    </oc>
    <nc r="I228" t="inlineStr">
      <is>
        <t>8/400</t>
      </is>
    </nc>
  </rcc>
  <rcc rId="59498" sId="12">
    <oc r="J228">
      <v>0</v>
    </oc>
    <nc r="J228" t="inlineStr">
      <is>
        <t>Ф №7</t>
      </is>
    </nc>
  </rcc>
  <rcc rId="59499" sId="12">
    <oc r="K228">
      <v>0.4</v>
    </oc>
    <nc r="K228" t="inlineStr">
      <is>
        <t>Белиджи</t>
      </is>
    </nc>
  </rcc>
  <rcc rId="59500" sId="12">
    <oc r="L228" t="inlineStr">
      <is>
        <t>32/400</t>
      </is>
    </oc>
    <nc r="L228"/>
  </rcc>
  <rcc rId="59501" sId="12">
    <oc r="M228" t="inlineStr">
      <is>
        <t>ф.№5</t>
      </is>
    </oc>
    <nc r="M228"/>
  </rcc>
  <rcc rId="59502" sId="12">
    <oc r="N228" t="inlineStr">
      <is>
        <t>Акташ 110/35/10 кВ</t>
      </is>
    </oc>
    <nc r="N228"/>
  </rcc>
  <rcc rId="59503" sId="12">
    <oc r="O228">
      <v>42711</v>
    </oc>
    <nc r="O228"/>
  </rcc>
  <rcc rId="59504" sId="12">
    <oc r="P228">
      <v>2230</v>
    </oc>
    <nc r="P228"/>
  </rcc>
  <rcc rId="59505" sId="12">
    <nc r="A280">
      <v>153</v>
    </nc>
  </rcc>
  <rcc rId="59506" sId="12">
    <oc r="B280" t="inlineStr">
      <is>
        <t>Хасавюртовские ГЭС</t>
      </is>
    </oc>
    <nc r="B280" t="inlineStr">
      <is>
        <t>Гарибов Оруджали Абдулалиевич</t>
      </is>
    </nc>
  </rcc>
  <rcc rId="59507" sId="12">
    <oc r="C280">
      <v>2236</v>
    </oc>
    <nc r="C280" t="inlineStr">
      <is>
        <t>жилой дом</t>
      </is>
    </nc>
  </rcc>
  <rcc rId="59508" sId="12">
    <oc r="D280">
      <v>42718</v>
    </oc>
    <nc r="D280" t="inlineStr">
      <is>
        <t>Дербентский район,                   с. Нюгди</t>
      </is>
    </nc>
  </rcc>
  <rcc rId="59509" sId="12">
    <oc r="E280" t="inlineStr">
      <is>
        <t>Адильханов Адильхан Магомедаминович</t>
      </is>
    </oc>
    <nc r="E280">
      <v>5</v>
    </nc>
  </rcc>
  <rcc rId="59510" sId="12">
    <oc r="F280" t="inlineStr">
      <is>
        <t>магазин</t>
      </is>
    </oc>
    <nc r="F280">
      <v>5</v>
    </nc>
  </rcc>
  <rcc rId="59511" sId="12">
    <oc r="G280" t="inlineStr">
      <is>
        <t>РД, г.Хасавюрт, ул. Эксковаторная</t>
      </is>
    </oc>
    <nc r="G280">
      <v>0</v>
    </nc>
  </rcc>
  <rcc rId="59512" sId="12">
    <oc r="H280">
      <v>12</v>
    </oc>
    <nc r="H280">
      <v>0.4</v>
    </nc>
  </rcc>
  <rcc rId="59513" sId="12">
    <oc r="I280">
      <v>12</v>
    </oc>
    <nc r="I280" t="inlineStr">
      <is>
        <t>23/160</t>
      </is>
    </nc>
  </rcc>
  <rcc rId="59514" sId="12">
    <oc r="J280">
      <v>0</v>
    </oc>
    <nc r="J280" t="inlineStr">
      <is>
        <t>Ф №4</t>
      </is>
    </nc>
  </rcc>
  <rcc rId="59515" sId="12">
    <oc r="K280">
      <v>0.4</v>
    </oc>
    <nc r="K280" t="inlineStr">
      <is>
        <t>Белиджи</t>
      </is>
    </nc>
  </rcc>
  <rcc rId="59516" sId="12">
    <oc r="L280" t="inlineStr">
      <is>
        <t>56/630</t>
      </is>
    </oc>
    <nc r="L280"/>
  </rcc>
  <rcc rId="59517" sId="12">
    <oc r="M280" t="inlineStr">
      <is>
        <t>ф №8</t>
      </is>
    </oc>
    <nc r="M280"/>
  </rcc>
  <rcc rId="59518" sId="12">
    <oc r="N280" t="inlineStr">
      <is>
        <t>Акташ 110/35/10 кВ</t>
      </is>
    </oc>
    <nc r="N280"/>
  </rcc>
  <rcc rId="59519" sId="12">
    <oc r="O280">
      <v>42718</v>
    </oc>
    <nc r="O280"/>
  </rcc>
  <rcc rId="59520" sId="12">
    <oc r="P280">
      <v>2282</v>
    </oc>
    <nc r="P280"/>
  </rcc>
  <rcc rId="59521" sId="12">
    <nc r="A238">
      <v>154</v>
    </nc>
  </rcc>
  <rcc rId="59522" sId="12">
    <oc r="B238" t="inlineStr">
      <is>
        <t>Акушинские РЭС</t>
      </is>
    </oc>
    <nc r="B238" t="inlineStr">
      <is>
        <t>Егибекова Магият Рагимхановна</t>
      </is>
    </nc>
  </rcc>
  <rcc rId="59523" sId="12">
    <oc r="C238">
      <v>2134</v>
    </oc>
    <nc r="C238" t="inlineStr">
      <is>
        <t>жилой дом</t>
      </is>
    </nc>
  </rcc>
  <rcc rId="59524" sId="12">
    <oc r="D238">
      <v>42704</v>
    </oc>
    <nc r="D238" t="inlineStr">
      <is>
        <t>Дербентский район,                   п.Белиджи, ул.Северная,28</t>
      </is>
    </nc>
  </rcc>
  <rcc rId="59525" sId="12">
    <oc r="E238" t="inlineStr">
      <is>
        <t>Магомедов Курбанмагомед Магомедович</t>
      </is>
    </oc>
    <nc r="E238">
      <v>6</v>
    </nc>
  </rcc>
  <rcc rId="59526" sId="12">
    <oc r="F238" t="inlineStr">
      <is>
        <t>СТО</t>
      </is>
    </oc>
    <nc r="F238">
      <v>6</v>
    </nc>
  </rcc>
  <rcc rId="59527" sId="12">
    <oc r="G238" t="inlineStr">
      <is>
        <t>Акушинский район, с.Гапшима</t>
      </is>
    </oc>
    <nc r="G238">
      <v>0</v>
    </nc>
  </rcc>
  <rcc rId="59528" sId="12">
    <oc r="H238">
      <v>30</v>
    </oc>
    <nc r="H238">
      <v>0.4</v>
    </nc>
  </rcc>
  <rcc rId="59529" sId="12">
    <oc r="I238">
      <v>30</v>
    </oc>
    <nc r="I238" t="inlineStr">
      <is>
        <t>6/250</t>
      </is>
    </nc>
  </rcc>
  <rcc rId="59530" sId="12">
    <oc r="J238">
      <v>0</v>
    </oc>
    <nc r="J238" t="inlineStr">
      <is>
        <t>Ф №7</t>
      </is>
    </nc>
  </rcc>
  <rcc rId="59531" sId="12">
    <oc r="K238">
      <v>10</v>
    </oc>
    <nc r="K238" t="inlineStr">
      <is>
        <t>Белиджи</t>
      </is>
    </nc>
  </rcc>
  <rcc rId="59532" sId="12">
    <oc r="L238" t="inlineStr">
      <is>
        <t>63 кВА</t>
      </is>
    </oc>
    <nc r="L238"/>
  </rcc>
  <rcc rId="59533" sId="12">
    <oc r="M238" t="inlineStr">
      <is>
        <t>ф №1</t>
      </is>
    </oc>
    <nc r="M238"/>
  </rcc>
  <rcc rId="59534" sId="12">
    <oc r="N238" t="inlineStr">
      <is>
        <t>Акуша</t>
      </is>
    </oc>
    <nc r="N238"/>
  </rcc>
  <rcc rId="59535" sId="12">
    <oc r="O238">
      <v>42713</v>
    </oc>
    <nc r="O238"/>
  </rcc>
  <rcc rId="59536" sId="12">
    <oc r="P238">
      <v>2240</v>
    </oc>
    <nc r="P238"/>
  </rcc>
  <rcc rId="59537" sId="12">
    <nc r="A344">
      <v>174</v>
    </nc>
  </rcc>
  <rcc rId="59538" sId="12">
    <oc r="B344" t="inlineStr">
      <is>
        <t>Акушинские РЭС</t>
      </is>
    </oc>
    <nc r="B344" t="inlineStr">
      <is>
        <t>Агабалаева Бес Чубановна</t>
      </is>
    </nc>
  </rcc>
  <rcc rId="59539" sId="12">
    <oc r="C344">
      <v>2311</v>
    </oc>
    <nc r="C344" t="inlineStr">
      <is>
        <t>жилой дом</t>
      </is>
    </nc>
  </rcc>
  <rcc rId="59540" sId="12">
    <oc r="D344">
      <v>42730</v>
    </oc>
    <nc r="D344" t="inlineStr">
      <is>
        <t>Хивский район,               с. Каракюре</t>
      </is>
    </nc>
  </rcc>
  <rcc rId="59541" sId="12">
    <oc r="E344" t="inlineStr">
      <is>
        <t>Администрация СП "село Куркимахи" Акушинского района РД, в лице главы Магомедова Гасайни Магомедовича</t>
      </is>
    </oc>
    <nc r="E344">
      <v>3</v>
    </nc>
  </rcc>
  <rcc rId="59542" sId="12">
    <oc r="F344" t="inlineStr">
      <is>
        <t>школа</t>
      </is>
    </oc>
    <nc r="F344">
      <v>3</v>
    </nc>
  </rcc>
  <rcc rId="59543" sId="12">
    <oc r="G344" t="inlineStr">
      <is>
        <t>РД, Акушинский район, с. Куркимахи</t>
      </is>
    </oc>
    <nc r="G344">
      <v>0</v>
    </nc>
  </rcc>
  <rcc rId="59544" sId="12">
    <oc r="H344">
      <v>40</v>
    </oc>
    <nc r="H344">
      <v>0.4</v>
    </nc>
  </rcc>
  <rcc rId="59545" sId="12">
    <oc r="I344">
      <v>40</v>
    </oc>
    <nc r="I344" t="inlineStr">
      <is>
        <t>30/40</t>
      </is>
    </nc>
  </rcc>
  <rcc rId="59546" sId="12">
    <oc r="J344">
      <v>0</v>
    </oc>
    <nc r="J344" t="inlineStr">
      <is>
        <t>Ф №1</t>
      </is>
    </nc>
  </rcc>
  <rcc rId="59547" sId="12">
    <oc r="K344">
      <v>10</v>
    </oc>
    <nc r="K344" t="inlineStr">
      <is>
        <t>Белиджи</t>
      </is>
    </nc>
  </rcc>
  <rcc rId="59548" sId="12">
    <oc r="L344" t="inlineStr">
      <is>
        <t>63 кВА</t>
      </is>
    </oc>
    <nc r="L344"/>
  </rcc>
  <rcc rId="59549" sId="12">
    <oc r="M344" t="inlineStr">
      <is>
        <t>ф №3</t>
      </is>
    </oc>
    <nc r="M344"/>
  </rcc>
  <rcc rId="59550" sId="12">
    <oc r="N344" t="inlineStr">
      <is>
        <t>Акуша</t>
      </is>
    </oc>
    <nc r="N344"/>
  </rcc>
  <rcc rId="59551" sId="12">
    <oc r="O344">
      <v>42730</v>
    </oc>
    <nc r="O344"/>
  </rcc>
  <rcc rId="59552" sId="12">
    <oc r="P344">
      <v>2346</v>
    </oc>
    <nc r="P344"/>
  </rcc>
  <rcc rId="59553" sId="12">
    <nc r="A351">
      <v>175</v>
    </nc>
  </rcc>
  <rcc rId="59554" sId="12">
    <nc r="B351" t="inlineStr">
      <is>
        <t>Мукаилов Джалалдин Низамович</t>
      </is>
    </nc>
  </rcc>
  <rcc rId="59555" sId="12">
    <nc r="C351" t="inlineStr">
      <is>
        <t>жилой дом</t>
      </is>
    </nc>
  </rcc>
  <rcc rId="59556" sId="12">
    <nc r="D351" t="inlineStr">
      <is>
        <t>Дербентский район,               с.Белиджи, ул.Рутульская,   1/6</t>
      </is>
    </nc>
  </rcc>
  <rcc rId="59557" sId="12">
    <nc r="E351">
      <v>3</v>
    </nc>
  </rcc>
  <rcc rId="59558" sId="12">
    <nc r="F351">
      <v>3</v>
    </nc>
  </rcc>
  <rcc rId="59559" sId="12">
    <nc r="G351">
      <v>0</v>
    </nc>
  </rcc>
  <rcc rId="59560" sId="12">
    <nc r="H351">
      <v>0.4</v>
    </nc>
  </rcc>
  <rcc rId="59561" sId="12">
    <nc r="I351" t="inlineStr">
      <is>
        <t>3/400</t>
      </is>
    </nc>
  </rcc>
  <rcc rId="59562" sId="12">
    <nc r="J351" t="inlineStr">
      <is>
        <t>Ф №1</t>
      </is>
    </nc>
  </rcc>
  <rcc rId="59563" sId="12">
    <nc r="K351" t="inlineStr">
      <is>
        <t>Белиджи</t>
      </is>
    </nc>
  </rcc>
  <rcc rId="59564" sId="12">
    <oc r="L351" t="inlineStr">
      <is>
        <t>100 кВА</t>
      </is>
    </oc>
    <nc r="L351"/>
  </rcc>
  <rcc rId="59565" sId="12">
    <nc r="A5">
      <v>176</v>
    </nc>
  </rcc>
  <rcc rId="59566" sId="12">
    <oc r="B5" t="inlineStr">
      <is>
        <t>Кизлярские РЭС</t>
      </is>
    </oc>
    <nc r="B5" t="inlineStr">
      <is>
        <t>Алиева Таряня Уружовна</t>
      </is>
    </nc>
  </rcc>
  <rcc rId="59567" sId="12">
    <oc r="C5">
      <v>1962</v>
    </oc>
    <nc r="C5" t="inlineStr">
      <is>
        <t>жилой дом</t>
      </is>
    </nc>
  </rcc>
  <rcc rId="59568" sId="12">
    <oc r="D5">
      <v>42676</v>
    </oc>
    <nc r="D5" t="inlineStr">
      <is>
        <t>Дербентский район,               с.Сабнова</t>
      </is>
    </nc>
  </rcc>
  <rcc rId="59569" sId="12">
    <oc r="E5" t="inlineStr">
      <is>
        <t>Межитова Токбийке Отешовна</t>
      </is>
    </oc>
    <nc r="E5">
      <v>3</v>
    </nc>
  </rcc>
  <rcc rId="59570" sId="12">
    <oc r="F5" t="inlineStr">
      <is>
        <t>жилой дом</t>
      </is>
    </oc>
    <nc r="F5">
      <v>3</v>
    </nc>
  </rcc>
  <rcc rId="59571" sId="12">
    <oc r="G5" t="inlineStr">
      <is>
        <t>РД, Кизлярский район, с.Сангиши</t>
      </is>
    </oc>
    <nc r="G5">
      <v>0</v>
    </nc>
  </rcc>
  <rcc rId="59572" sId="12">
    <oc r="H5">
      <v>15</v>
    </oc>
    <nc r="H5">
      <v>0.4</v>
    </nc>
  </rcc>
  <rcc rId="59573" sId="12">
    <oc r="I5">
      <v>15</v>
    </oc>
    <nc r="I5" t="inlineStr">
      <is>
        <t>3/400</t>
      </is>
    </nc>
  </rcc>
  <rcc rId="59574" sId="12">
    <oc r="J5">
      <v>0</v>
    </oc>
    <nc r="J5" t="inlineStr">
      <is>
        <t>Ф №1</t>
      </is>
    </nc>
  </rcc>
  <rcc rId="59575" sId="12">
    <oc r="K5">
      <v>0.4</v>
    </oc>
    <nc r="K5" t="inlineStr">
      <is>
        <t>Белиджи</t>
      </is>
    </nc>
  </rcc>
  <rcc rId="59576" sId="12">
    <oc r="L5" t="inlineStr">
      <is>
        <t>11-03-02/250</t>
      </is>
    </oc>
    <nc r="L5"/>
  </rcc>
  <rcc rId="59577" sId="12">
    <oc r="M5" t="inlineStr">
      <is>
        <t>ф№3</t>
      </is>
    </oc>
    <nc r="M5"/>
  </rcc>
  <rcc rId="59578" sId="12">
    <oc r="N5" t="inlineStr">
      <is>
        <t>Александрия</t>
      </is>
    </oc>
    <nc r="N5"/>
  </rcc>
  <rcc rId="59579" sId="12">
    <oc r="O5">
      <v>42676</v>
    </oc>
    <nc r="O5"/>
  </rcc>
  <rcc rId="59580" sId="12">
    <oc r="P5">
      <v>2004</v>
    </oc>
    <nc r="P5"/>
  </rcc>
  <rcc rId="59581" sId="12">
    <nc r="A6">
      <v>207</v>
    </nc>
  </rcc>
  <rcc rId="59582" sId="12">
    <oc r="B6" t="inlineStr">
      <is>
        <t>Кизлярские РЭС</t>
      </is>
    </oc>
    <nc r="B6" t="inlineStr">
      <is>
        <t>Курбанова Сунахалум Хановна</t>
      </is>
    </nc>
  </rcc>
  <rcc rId="59583" sId="12">
    <oc r="C6">
      <v>1963</v>
    </oc>
    <nc r="C6" t="inlineStr">
      <is>
        <t>жилой дом</t>
      </is>
    </nc>
  </rcc>
  <rcc rId="59584" sId="12">
    <oc r="D6">
      <v>42676</v>
    </oc>
    <nc r="D6" t="inlineStr">
      <is>
        <t>Дербентский район, с.Куллар</t>
      </is>
    </nc>
  </rcc>
  <rcc rId="59585" sId="12">
    <oc r="E6" t="inlineStr">
      <is>
        <t>Ахматилов Мурат Магдилавович</t>
      </is>
    </oc>
    <nc r="E6">
      <v>3</v>
    </nc>
  </rcc>
  <rcc rId="59586" sId="12">
    <oc r="F6" t="inlineStr">
      <is>
        <t>жилой дом</t>
      </is>
    </oc>
    <nc r="F6">
      <v>3</v>
    </nc>
  </rcc>
  <rcc rId="59587" sId="12">
    <oc r="G6" t="inlineStr">
      <is>
        <t>РД, Кизлярский район, с.Александрия</t>
      </is>
    </oc>
    <nc r="G6">
      <v>0</v>
    </nc>
  </rcc>
  <rcc rId="59588" sId="12">
    <oc r="H6">
      <v>10</v>
    </oc>
    <nc r="H6">
      <v>0.4</v>
    </nc>
  </rcc>
  <rcc rId="59589" sId="12">
    <oc r="I6">
      <v>10</v>
    </oc>
    <nc r="I6" t="inlineStr">
      <is>
        <t>34/100</t>
      </is>
    </nc>
  </rcc>
  <rcc rId="59590" sId="12">
    <oc r="J6">
      <v>0</v>
    </oc>
    <nc r="J6" t="inlineStr">
      <is>
        <t>Ф №1</t>
      </is>
    </nc>
  </rcc>
  <rcc rId="59591" sId="12">
    <oc r="K6">
      <v>0.4</v>
    </oc>
    <nc r="K6" t="inlineStr">
      <is>
        <t>Белиджи</t>
      </is>
    </nc>
  </rcc>
  <rcc rId="59592" sId="12">
    <oc r="L6" t="inlineStr">
      <is>
        <t>11-02-12/100</t>
      </is>
    </oc>
    <nc r="L6"/>
  </rcc>
  <rcc rId="59593" sId="12">
    <oc r="M6" t="inlineStr">
      <is>
        <t>ф№2</t>
      </is>
    </oc>
    <nc r="M6"/>
  </rcc>
  <rcc rId="59594" sId="12">
    <oc r="N6" t="inlineStr">
      <is>
        <t>Александрия</t>
      </is>
    </oc>
    <nc r="N6"/>
  </rcc>
  <rcc rId="59595" sId="12">
    <oc r="O6">
      <v>42676</v>
    </oc>
    <nc r="O6"/>
  </rcc>
  <rcc rId="59596" sId="12">
    <oc r="P6">
      <v>2005</v>
    </oc>
    <nc r="P6"/>
  </rcc>
  <rcc rId="59597" sId="12">
    <nc r="A7">
      <v>41</v>
    </nc>
  </rcc>
  <rcc rId="59598" sId="12">
    <oc r="B7" t="inlineStr">
      <is>
        <t>Кизлярские РЭС</t>
      </is>
    </oc>
    <nc r="B7" t="inlineStr">
      <is>
        <t>Раджабов Ильяс Джабраилович</t>
      </is>
    </nc>
  </rcc>
  <rcc rId="59599" sId="12">
    <oc r="C7">
      <v>1964</v>
    </oc>
    <nc r="C7" t="inlineStr">
      <is>
        <t>11-квартирный жилой дом</t>
      </is>
    </nc>
  </rcc>
  <rcc rId="59600" sId="12">
    <oc r="D7">
      <v>42676</v>
    </oc>
    <nc r="D7" t="inlineStr">
      <is>
        <t>РД, г.Буйнакск, ул. Салаватова, участок №30</t>
      </is>
    </nc>
  </rcc>
  <rcc rId="59601" sId="12">
    <oc r="E7" t="inlineStr">
      <is>
        <t>Маллаев Ренат Магомедович</t>
      </is>
    </oc>
    <nc r="E7">
      <v>40</v>
    </nc>
  </rcc>
  <rcc rId="59602" sId="12">
    <oc r="F7" t="inlineStr">
      <is>
        <t>жилой дом</t>
      </is>
    </oc>
    <nc r="F7">
      <v>40</v>
    </nc>
  </rcc>
  <rcc rId="59603" sId="12">
    <oc r="G7" t="inlineStr">
      <is>
        <t>РД, Кизлярский район, с.Александрия</t>
      </is>
    </oc>
    <nc r="G7">
      <v>0</v>
    </nc>
  </rcc>
  <rcc rId="59604" sId="12">
    <oc r="H7">
      <v>15</v>
    </oc>
    <nc r="H7">
      <v>6</v>
    </nc>
  </rcc>
  <rcc rId="59605" sId="12">
    <oc r="I7">
      <v>15</v>
    </oc>
    <nc r="I7" t="inlineStr">
      <is>
        <t>63 кВА</t>
      </is>
    </nc>
  </rcc>
  <rcc rId="59606" sId="12">
    <oc r="J7">
      <v>0</v>
    </oc>
    <nc r="J7" t="inlineStr">
      <is>
        <t>ф №5</t>
      </is>
    </nc>
  </rcc>
  <rcc rId="59607" sId="12">
    <oc r="K7">
      <v>0.4</v>
    </oc>
    <nc r="K7" t="inlineStr">
      <is>
        <t>Буйнакск-1</t>
      </is>
    </nc>
  </rcc>
  <rcc rId="59608" sId="12">
    <oc r="L7" t="inlineStr">
      <is>
        <t>11-02-05/250</t>
      </is>
    </oc>
    <nc r="L7"/>
  </rcc>
  <rcc rId="59609" sId="12">
    <oc r="M7" t="inlineStr">
      <is>
        <t>ф№2</t>
      </is>
    </oc>
    <nc r="M7"/>
  </rcc>
  <rcc rId="59610" sId="12">
    <oc r="N7" t="inlineStr">
      <is>
        <t>Александрия</t>
      </is>
    </oc>
    <nc r="N7"/>
  </rcc>
  <rcc rId="59611" sId="12">
    <oc r="O7">
      <v>42676</v>
    </oc>
    <nc r="O7"/>
  </rcc>
  <rcc rId="59612" sId="12">
    <oc r="P7">
      <v>2006</v>
    </oc>
    <nc r="P7"/>
  </rcc>
  <rcc rId="59613" sId="12">
    <nc r="A516">
      <v>83</v>
    </nc>
  </rcc>
  <rcc rId="59614" sId="12">
    <oc r="B516" t="inlineStr">
      <is>
        <t>Александрийский РЭС/ПУ ЗЭС</t>
      </is>
    </oc>
    <nc r="B516" t="inlineStr">
      <is>
        <t>Администрация МО "Буйнакский район", в лице врио главы Салаутдинова Абдурахмана Султановича</t>
      </is>
    </nc>
  </rcc>
  <rcc rId="59615" sId="12">
    <oc r="C516">
      <v>299</v>
    </oc>
    <nc r="C516" t="inlineStr">
      <is>
        <t>уличное освещение военного городка, участка №1</t>
      </is>
    </nc>
  </rcc>
  <rcc rId="59616" sId="12">
    <oc r="D516">
      <v>42704</v>
    </oc>
    <nc r="D516" t="inlineStr">
      <is>
        <t>РД, г.Буйнакск, ул. Дахадаева, в/г №1,участок №1</t>
      </is>
    </nc>
  </rcc>
  <rcc rId="59617" sId="12">
    <oc r="E516" t="inlineStr">
      <is>
        <t>Гаджиев Гаджияв Алимпашаевич</t>
      </is>
    </oc>
    <nc r="E516">
      <v>15</v>
    </nc>
  </rcc>
  <rcc rId="59618" sId="12">
    <oc r="F516" t="inlineStr">
      <is>
        <t>жилой дом</t>
      </is>
    </oc>
    <nc r="F516">
      <v>15</v>
    </nc>
  </rcc>
  <rcc rId="59619" sId="12">
    <oc r="G516" t="inlineStr">
      <is>
        <t>Кизлярский район, с. Александрия</t>
      </is>
    </oc>
    <nc r="G516">
      <v>0</v>
    </nc>
  </rcc>
  <rcc rId="59620" sId="12">
    <oc r="H516">
      <v>4</v>
    </oc>
    <nc r="H516">
      <v>0.4</v>
    </nc>
  </rcc>
  <rcc rId="59621" sId="12">
    <oc r="I516">
      <v>4</v>
    </oc>
    <nc r="I516" t="inlineStr">
      <is>
        <t>4/315</t>
      </is>
    </nc>
  </rcc>
  <rcc rId="59622" sId="12">
    <oc r="J516">
      <v>0</v>
    </oc>
    <nc r="J516" t="inlineStr">
      <is>
        <t>ф №4</t>
      </is>
    </nc>
  </rcc>
  <rcc rId="59623" sId="12">
    <oc r="K516">
      <v>0.4</v>
    </oc>
    <nc r="K516" t="inlineStr">
      <is>
        <t>Буйнакск-1</t>
      </is>
    </nc>
  </rcc>
  <rcc rId="59624" sId="12">
    <oc r="L516" t="inlineStr">
      <is>
        <t>110208/160 кВА</t>
      </is>
    </oc>
    <nc r="L516"/>
  </rcc>
  <rcc rId="59625" sId="12">
    <oc r="M516" t="inlineStr">
      <is>
        <t>ф№2</t>
      </is>
    </oc>
    <nc r="M516"/>
  </rcc>
  <rcc rId="59626" sId="12">
    <oc r="N516" t="inlineStr">
      <is>
        <t>Александрия</t>
      </is>
    </oc>
    <nc r="N516"/>
  </rcc>
  <rcc rId="59627" sId="12">
    <oc r="O516">
      <v>42704</v>
    </oc>
    <nc r="O516"/>
  </rcc>
  <rcc rId="59628" sId="12">
    <oc r="P516">
      <v>299</v>
    </oc>
    <nc r="P516"/>
  </rcc>
  <rcc rId="59629" sId="12">
    <nc r="A456">
      <v>84</v>
    </nc>
  </rcc>
  <rcc rId="59630" sId="12">
    <oc r="B456" t="inlineStr">
      <is>
        <t xml:space="preserve"> ЦЭС
ЦРЭС</t>
      </is>
    </oc>
    <nc r="B456" t="inlineStr">
      <is>
        <t>Администрация МО "Буйнакский район", в лице врио главы Салаутдинова Абдурахмана Султановича</t>
      </is>
    </nc>
  </rcc>
  <rcc rId="59631" sId="12">
    <oc r="C456">
      <v>158</v>
    </oc>
    <nc r="C456" t="inlineStr">
      <is>
        <t>уличное освещение военного городка, участка №2</t>
      </is>
    </nc>
  </rcc>
  <rcc rId="59632" sId="12">
    <oc r="D456">
      <v>42691</v>
    </oc>
    <nc r="D456" t="inlineStr">
      <is>
        <t>РД, г.Буйнакск, ул. Дахадаева, в/г №2, участок №2</t>
      </is>
    </nc>
  </rcc>
  <rcc rId="59633" sId="12">
    <oc r="E456" t="inlineStr">
      <is>
        <t>Хирамагомедов 
Магомед Хирамагомедович</t>
      </is>
    </oc>
    <nc r="E456">
      <v>15</v>
    </nc>
  </rcc>
  <rcc rId="59634" sId="12">
    <oc r="F456" t="inlineStr">
      <is>
        <t>жилой дом</t>
      </is>
    </oc>
    <nc r="F456">
      <v>15</v>
    </nc>
  </rcc>
  <rcc rId="59635" sId="12">
    <oc r="G456" t="inlineStr">
      <is>
        <t xml:space="preserve">с. Нов.Урада,
 Шамильский район  </t>
      </is>
    </oc>
    <nc r="G456">
      <v>0</v>
    </nc>
  </rcc>
  <rcc rId="59636" sId="12">
    <oc r="H456">
      <v>5</v>
    </oc>
    <nc r="H456">
      <v>0.4</v>
    </nc>
  </rcc>
  <rcc rId="59637" sId="12">
    <oc r="I456">
      <v>5</v>
    </oc>
    <nc r="I456" t="inlineStr">
      <is>
        <t>4/315</t>
      </is>
    </nc>
  </rcc>
  <rcc rId="59638" sId="12">
    <oc r="J456">
      <v>0</v>
    </oc>
    <nc r="J456" t="inlineStr">
      <is>
        <t>ф №4</t>
      </is>
    </nc>
  </rcc>
  <rcc rId="59639" sId="12">
    <oc r="K456">
      <v>0.4</v>
    </oc>
    <nc r="K456" t="inlineStr">
      <is>
        <t>Буйнакск-1</t>
      </is>
    </nc>
  </rcc>
  <rcc rId="59640" sId="12">
    <oc r="L456" t="inlineStr">
      <is>
        <t xml:space="preserve">264/250
 </t>
      </is>
    </oc>
    <nc r="L456"/>
  </rcc>
  <rcc rId="59641" sId="12">
    <oc r="M456" t="inlineStr">
      <is>
        <t>ф№3</t>
      </is>
    </oc>
    <nc r="M456"/>
  </rcc>
  <rcc rId="59642" sId="12">
    <oc r="N456" t="inlineStr">
      <is>
        <t>Алмало</t>
      </is>
    </oc>
    <nc r="N456"/>
  </rcc>
  <rcc rId="59643" sId="12">
    <oc r="O456">
      <v>42691</v>
    </oc>
    <nc r="O456"/>
  </rcc>
  <rcc rId="59644" sId="12">
    <oc r="P456">
      <v>158</v>
    </oc>
    <nc r="P456"/>
  </rcc>
  <rcc rId="59645" sId="12">
    <nc r="A463">
      <v>235</v>
    </nc>
  </rcc>
  <rcc rId="59646" sId="12">
    <oc r="B463" t="inlineStr">
      <is>
        <t xml:space="preserve"> ЦЭС
ЦРЭС</t>
      </is>
    </oc>
    <nc r="B463" t="inlineStr">
      <is>
        <t>Шамхалов Рамазан Абдулович</t>
      </is>
    </nc>
  </rcc>
  <rcc rId="59647" sId="12">
    <oc r="C463">
      <v>165</v>
    </oc>
    <nc r="C463" t="inlineStr">
      <is>
        <t>жилой дом</t>
      </is>
    </nc>
  </rcc>
  <rcc rId="59648" sId="12">
    <oc r="D463">
      <v>42703</v>
    </oc>
    <nc r="D463" t="inlineStr">
      <is>
        <t>РД,Кулинский район, сел. Кули</t>
      </is>
    </nc>
  </rcc>
  <rcc rId="59649" sId="12">
    <oc r="E463" t="inlineStr">
      <is>
        <t>Нуров 
Магомед Гаджимагомедович</t>
      </is>
    </oc>
    <nc r="E463">
      <v>4</v>
    </nc>
  </rcc>
  <rcc rId="59650" sId="12">
    <oc r="F463" t="inlineStr">
      <is>
        <t>жилой дом</t>
      </is>
    </oc>
    <nc r="F463">
      <v>4</v>
    </nc>
  </rcc>
  <rcc rId="59651" sId="12">
    <oc r="G463" t="inlineStr">
      <is>
        <t xml:space="preserve">с. Новая Урада, 
Шамильский район  </t>
      </is>
    </oc>
    <nc r="G463">
      <v>0</v>
    </nc>
  </rcc>
  <rcc rId="59652" sId="12">
    <oc r="H463">
      <v>5</v>
    </oc>
    <nc r="H463">
      <v>0.4</v>
    </nc>
  </rcc>
  <rcc rId="59653" sId="12">
    <oc r="I463">
      <v>5</v>
    </oc>
    <nc r="I463" t="inlineStr">
      <is>
        <t>27/250</t>
      </is>
    </nc>
  </rcc>
  <rcc rId="59654" sId="12">
    <oc r="J463">
      <v>0</v>
    </oc>
    <nc r="J463" t="inlineStr">
      <is>
        <t>ф №3</t>
      </is>
    </nc>
  </rcc>
  <rcc rId="59655" sId="12">
    <oc r="K463">
      <v>0.4</v>
    </oc>
    <nc r="K463" t="inlineStr">
      <is>
        <t>Вачи</t>
      </is>
    </nc>
  </rcc>
  <rcc rId="59656" sId="12">
    <oc r="L463" t="inlineStr">
      <is>
        <t>264/250</t>
      </is>
    </oc>
    <nc r="L463"/>
  </rcc>
  <rcc rId="59657" sId="12">
    <oc r="M463" t="inlineStr">
      <is>
        <t>ф№3</t>
      </is>
    </oc>
    <nc r="M463"/>
  </rcc>
  <rcc rId="59658" sId="12">
    <oc r="N463" t="inlineStr">
      <is>
        <t>Алмало</t>
      </is>
    </oc>
    <nc r="N463"/>
  </rcc>
  <rcc rId="59659" sId="12">
    <oc r="O463">
      <v>42703</v>
    </oc>
    <nc r="O463"/>
  </rcc>
  <rcc rId="59660" sId="12">
    <oc r="P463">
      <v>165</v>
    </oc>
    <nc r="P463"/>
  </rcc>
  <rcc rId="59661" sId="12">
    <nc r="A464">
      <v>236</v>
    </nc>
  </rcc>
  <rcc rId="59662" sId="12">
    <oc r="B464" t="inlineStr">
      <is>
        <t xml:space="preserve"> ЦЭС
ЦРЭС</t>
      </is>
    </oc>
    <nc r="B464" t="inlineStr">
      <is>
        <t>Гусейнов Низами Гусейнович</t>
      </is>
    </nc>
  </rcc>
  <rcc rId="59663" sId="12">
    <oc r="C464">
      <v>166</v>
    </oc>
    <nc r="C464" t="inlineStr">
      <is>
        <t>жилой дом</t>
      </is>
    </nc>
  </rcc>
  <rcc rId="59664" sId="12">
    <oc r="D464">
      <v>42703</v>
    </oc>
    <nc r="D464" t="inlineStr">
      <is>
        <t>РД,Кулинский район, сел. Цушар</t>
      </is>
    </nc>
  </rcc>
  <rcc rId="59665" sId="12">
    <oc r="E464" t="inlineStr">
      <is>
        <t>Магомедов  
Гусейн Ибрагемович</t>
      </is>
    </oc>
    <nc r="E464">
      <v>6</v>
    </nc>
  </rcc>
  <rcc rId="59666" sId="12">
    <oc r="F464" t="inlineStr">
      <is>
        <t>жилой дом</t>
      </is>
    </oc>
    <nc r="F464">
      <v>6</v>
    </nc>
  </rcc>
  <rcc rId="59667" sId="12">
    <oc r="G464" t="inlineStr">
      <is>
        <t xml:space="preserve">с. Новая Урада
(Совхоз «Тидибский»), Шамильский район  </t>
      </is>
    </oc>
    <nc r="G464">
      <v>0</v>
    </nc>
  </rcc>
  <rcc rId="59668" sId="12">
    <oc r="H464">
      <v>5</v>
    </oc>
    <nc r="H464">
      <v>0.4</v>
    </nc>
  </rcc>
  <rcc rId="59669" sId="12">
    <oc r="I464">
      <v>5</v>
    </oc>
    <nc r="I464" t="inlineStr">
      <is>
        <t>23/100</t>
      </is>
    </nc>
  </rcc>
  <rcc rId="59670" sId="12">
    <oc r="J464">
      <v>0</v>
    </oc>
    <nc r="J464" t="inlineStr">
      <is>
        <t>ф №3</t>
      </is>
    </nc>
  </rcc>
  <rcc rId="59671" sId="12">
    <oc r="K464">
      <v>0.4</v>
    </oc>
    <nc r="K464" t="inlineStr">
      <is>
        <t>Вачи</t>
      </is>
    </nc>
  </rcc>
  <rcc rId="59672" sId="12">
    <oc r="L464" t="inlineStr">
      <is>
        <t>271/160</t>
      </is>
    </oc>
    <nc r="L464"/>
  </rcc>
  <rcc rId="59673" sId="12">
    <oc r="M464" t="inlineStr">
      <is>
        <t>ф№3</t>
      </is>
    </oc>
    <nc r="M464"/>
  </rcc>
  <rcc rId="59674" sId="12">
    <oc r="N464" t="inlineStr">
      <is>
        <t>Алмало</t>
      </is>
    </oc>
    <nc r="N464"/>
  </rcc>
  <rcc rId="59675" sId="12">
    <oc r="O464">
      <v>42703</v>
    </oc>
    <nc r="O464"/>
  </rcc>
  <rcc rId="59676" sId="12">
    <oc r="P464">
      <v>166</v>
    </oc>
    <nc r="P464"/>
  </rcc>
  <rcc rId="59677" sId="12">
    <nc r="A734">
      <v>237</v>
    </nc>
  </rcc>
  <rcc rId="59678" sId="12">
    <oc r="B734" t="inlineStr">
      <is>
        <t>Ботлихский МУ</t>
      </is>
    </oc>
    <nc r="B734" t="inlineStr">
      <is>
        <t>Халилов Али Татаевич</t>
      </is>
    </nc>
  </rcc>
  <rcc rId="59679" sId="12">
    <oc r="C734">
      <v>351</v>
    </oc>
    <nc r="C734" t="inlineStr">
      <is>
        <t>жилой дом</t>
      </is>
    </nc>
  </rcc>
  <rcc rId="59680" sId="12">
    <oc r="D734">
      <v>42702</v>
    </oc>
    <nc r="D734" t="inlineStr">
      <is>
        <t>РД,Кулинский район, сел. Цушар</t>
      </is>
    </nc>
  </rcc>
  <rcc rId="59681" sId="12">
    <oc r="E734" t="inlineStr">
      <is>
        <t>Ибрагимов Умар Минатулаевич</t>
      </is>
    </oc>
    <nc r="E734">
      <v>4</v>
    </nc>
  </rcc>
  <rcc rId="59682" sId="12">
    <oc r="F734" t="inlineStr">
      <is>
        <t>жилой дом</t>
      </is>
    </oc>
    <nc r="F734">
      <v>4</v>
    </nc>
  </rcc>
  <rcc rId="59683" sId="12">
    <oc r="G734" t="inlineStr">
      <is>
        <t>РД,Ботлихский район сел. Анди</t>
      </is>
    </oc>
    <nc r="G734">
      <v>0</v>
    </nc>
  </rcc>
  <rcc rId="59684" sId="12">
    <oc r="H734">
      <v>5</v>
    </oc>
    <nc r="H734">
      <v>0.4</v>
    </nc>
  </rcc>
  <rcc rId="59685" sId="12">
    <oc r="I734">
      <v>5</v>
    </oc>
    <nc r="I734" t="inlineStr">
      <is>
        <t>23/100</t>
      </is>
    </nc>
  </rcc>
  <rcc rId="59686" sId="12">
    <oc r="J734">
      <v>0</v>
    </oc>
    <nc r="J734" t="inlineStr">
      <is>
        <t>ф №3</t>
      </is>
    </nc>
  </rcc>
  <rcc rId="59687" sId="12">
    <oc r="K734">
      <v>0.4</v>
    </oc>
    <nc r="K734" t="inlineStr">
      <is>
        <t>Вачи</t>
      </is>
    </nc>
  </rcc>
  <rcc rId="59688" sId="12">
    <oc r="L734" t="inlineStr">
      <is>
        <t>2/400</t>
      </is>
    </oc>
    <nc r="L734"/>
  </rcc>
  <rcc rId="59689" sId="12">
    <oc r="M734" t="inlineStr">
      <is>
        <t>Ф№2</t>
      </is>
    </oc>
    <nc r="M734"/>
  </rcc>
  <rcc rId="59690" sId="12">
    <oc r="N734" t="inlineStr">
      <is>
        <t>Анди</t>
      </is>
    </oc>
    <nc r="N734"/>
  </rcc>
  <rcc rId="59691" sId="12">
    <oc r="O734">
      <v>42705</v>
    </oc>
    <nc r="O734"/>
  </rcc>
  <rcc rId="59692" sId="12">
    <oc r="P734">
      <v>351</v>
    </oc>
    <nc r="P734"/>
  </rcc>
  <rcc rId="59693" sId="12">
    <nc r="A737">
      <v>238</v>
    </nc>
  </rcc>
  <rcc rId="59694" sId="12">
    <oc r="B737" t="inlineStr">
      <is>
        <t>Ботлихский МУ</t>
      </is>
    </oc>
    <nc r="B737" t="inlineStr">
      <is>
        <t>Сулейманова Камила Валериановна</t>
      </is>
    </nc>
  </rcc>
  <rcc rId="59695" sId="12">
    <oc r="C737">
      <v>354</v>
    </oc>
    <nc r="C737" t="inlineStr">
      <is>
        <t>жилой дом</t>
      </is>
    </nc>
  </rcc>
  <rcc rId="59696" sId="12">
    <oc r="D737">
      <v>42702</v>
    </oc>
    <nc r="D737" t="inlineStr">
      <is>
        <t>РД,Кулинский район, сел. Хайхи</t>
      </is>
    </nc>
  </rcc>
  <rcc rId="59697" sId="12">
    <oc r="E737" t="inlineStr">
      <is>
        <t>Хайбулаева Жаловлат Кахармановна</t>
      </is>
    </oc>
    <nc r="E737">
      <v>5</v>
    </nc>
  </rcc>
  <rcc rId="59698" sId="12">
    <oc r="F737" t="inlineStr">
      <is>
        <t>жилой дом</t>
      </is>
    </oc>
    <nc r="F737">
      <v>5</v>
    </nc>
  </rcc>
  <rcc rId="59699" sId="12">
    <oc r="G737" t="inlineStr">
      <is>
        <t>РД,Ботлихский район сел. Гагатли</t>
      </is>
    </oc>
    <nc r="G737">
      <v>0</v>
    </nc>
  </rcc>
  <rcc rId="59700" sId="12">
    <oc r="H737">
      <v>5</v>
    </oc>
    <nc r="H737">
      <v>0.4</v>
    </nc>
  </rcc>
  <rcc rId="59701" sId="12">
    <oc r="I737">
      <v>5</v>
    </oc>
    <nc r="I737" t="inlineStr">
      <is>
        <t>13/100</t>
      </is>
    </nc>
  </rcc>
  <rcc rId="59702" sId="12">
    <oc r="J737">
      <v>0</v>
    </oc>
    <nc r="J737" t="inlineStr">
      <is>
        <t>ф №1</t>
      </is>
    </nc>
  </rcc>
  <rcc rId="59703" sId="12">
    <oc r="K737">
      <v>0.4</v>
    </oc>
    <nc r="K737" t="inlineStr">
      <is>
        <t>Вачи</t>
      </is>
    </nc>
  </rcc>
  <rcc rId="59704" sId="12">
    <oc r="L737" t="inlineStr">
      <is>
        <t>3/400</t>
      </is>
    </oc>
    <nc r="L737"/>
  </rcc>
  <rcc rId="59705" sId="12">
    <oc r="M737" t="inlineStr">
      <is>
        <t>Ф№2</t>
      </is>
    </oc>
    <nc r="M737"/>
  </rcc>
  <rcc rId="59706" sId="12">
    <oc r="N737" t="inlineStr">
      <is>
        <t>Анди</t>
      </is>
    </oc>
    <nc r="N737"/>
  </rcc>
  <rcc rId="59707" sId="12">
    <oc r="O737">
      <v>42705</v>
    </oc>
    <nc r="O737"/>
  </rcc>
  <rcc rId="59708" sId="12">
    <oc r="P737">
      <v>354</v>
    </oc>
    <nc r="P737"/>
  </rcc>
  <rcc rId="59709" sId="12">
    <nc r="A738">
      <v>253</v>
    </nc>
  </rcc>
  <rcc rId="59710" sId="12">
    <oc r="B738" t="inlineStr">
      <is>
        <t>Ботлихский МУ</t>
      </is>
    </oc>
    <nc r="B738" t="inlineStr">
      <is>
        <t>Газиев Арслан Курбанович</t>
      </is>
    </nc>
  </rcc>
  <rcc rId="59711" sId="12">
    <oc r="C738">
      <v>355</v>
    </oc>
    <nc r="C738" t="inlineStr">
      <is>
        <t>жилой дом</t>
      </is>
    </nc>
  </rcc>
  <rcc rId="59712" sId="12">
    <oc r="D738">
      <v>42702</v>
    </oc>
    <nc r="D738" t="inlineStr">
      <is>
        <t>РД,Кулинский район, сел. Вачи</t>
      </is>
    </nc>
  </rcc>
  <rcc rId="59713" sId="12">
    <oc r="E738" t="inlineStr">
      <is>
        <t>Гайкуева Шахрузат Магомедовна</t>
      </is>
    </oc>
    <nc r="E738">
      <v>7</v>
    </nc>
  </rcc>
  <rcc rId="59714" sId="12">
    <oc r="F738" t="inlineStr">
      <is>
        <t>жилой дом</t>
      </is>
    </oc>
    <nc r="F738">
      <v>7</v>
    </nc>
  </rcc>
  <rcc rId="59715" sId="12">
    <oc r="G738" t="inlineStr">
      <is>
        <t>РД,Ботлихский район сел. Анди</t>
      </is>
    </oc>
    <nc r="G738">
      <v>0</v>
    </nc>
  </rcc>
  <rcc rId="59716" sId="12">
    <oc r="H738">
      <v>5</v>
    </oc>
    <nc r="H738">
      <v>0.4</v>
    </nc>
  </rcc>
  <rcc rId="59717" sId="12" numFmtId="22">
    <oc r="I738">
      <v>5</v>
    </oc>
    <nc r="I738">
      <v>22007</v>
    </nc>
  </rcc>
  <rcc rId="59718" sId="12">
    <oc r="J738">
      <v>0</v>
    </oc>
    <nc r="J738" t="inlineStr">
      <is>
        <t>ф №3</t>
      </is>
    </nc>
  </rcc>
  <rcc rId="59719" sId="12">
    <oc r="K738">
      <v>0.4</v>
    </oc>
    <nc r="K738" t="inlineStr">
      <is>
        <t>Вачи</t>
      </is>
    </nc>
  </rcc>
  <rcc rId="59720" sId="12">
    <oc r="L738" t="inlineStr">
      <is>
        <t>4/400</t>
      </is>
    </oc>
    <nc r="L738"/>
  </rcc>
  <rcc rId="59721" sId="12">
    <oc r="M738" t="inlineStr">
      <is>
        <t>Ф№5</t>
      </is>
    </oc>
    <nc r="M738"/>
  </rcc>
  <rcc rId="59722" sId="12">
    <oc r="N738" t="inlineStr">
      <is>
        <t>Анди</t>
      </is>
    </oc>
    <nc r="N738"/>
  </rcc>
  <rcc rId="59723" sId="12">
    <oc r="O738">
      <v>42705</v>
    </oc>
    <nc r="O738"/>
  </rcc>
  <rcc rId="59724" sId="12">
    <oc r="P738">
      <v>355</v>
    </oc>
    <nc r="P738"/>
  </rcc>
  <rcc rId="59725" sId="12">
    <nc r="A576">
      <v>107</v>
    </nc>
  </rcc>
  <rcc rId="59726" sId="12">
    <oc r="B576" t="inlineStr">
      <is>
        <t>Ахтынские РЭС                   ДЭС</t>
      </is>
    </oc>
    <nc r="B576" t="inlineStr">
      <is>
        <t>Валиев Герейхан Иманалиевич</t>
      </is>
    </nc>
  </rcc>
  <rcc rId="59727" sId="12">
    <oc r="C576">
      <v>565</v>
    </oc>
    <nc r="C576" t="inlineStr">
      <is>
        <t>жилой дом</t>
      </is>
    </nc>
  </rcc>
  <rcc rId="59728" sId="12">
    <oc r="D576">
      <v>42682</v>
    </oc>
    <nc r="D576" t="inlineStr">
      <is>
        <t>г. Махачкала, п. Н. Хушет, ул. Садовая, 12</t>
      </is>
    </nc>
  </rcc>
  <rcc rId="59729" sId="12">
    <oc r="E576" t="inlineStr">
      <is>
        <t xml:space="preserve">Гаджиева  Роза Рамазановна </t>
      </is>
    </oc>
    <nc r="E576">
      <v>5</v>
    </nc>
  </rcc>
  <rcc rId="59730" sId="12">
    <oc r="F576" t="inlineStr">
      <is>
        <t>жилой дом</t>
      </is>
    </oc>
    <nc r="F576">
      <v>5</v>
    </nc>
  </rcc>
  <rcc rId="59731" sId="12">
    <oc r="G576" t="inlineStr">
      <is>
        <t>Ахтынский район                с.Ахты</t>
      </is>
    </oc>
    <nc r="G576">
      <v>0</v>
    </nc>
  </rcc>
  <rcc rId="59732" sId="12">
    <oc r="H576">
      <v>5</v>
    </oc>
    <nc r="H576">
      <v>0.4</v>
    </nc>
  </rcc>
  <rcc rId="59733" sId="12">
    <oc r="I576">
      <v>5</v>
    </oc>
    <nc r="I576" t="inlineStr">
      <is>
        <t>Н.Хушет/400</t>
      </is>
    </nc>
  </rcc>
  <rcc rId="59734" sId="12">
    <oc r="J576">
      <v>0</v>
    </oc>
    <nc r="J576">
      <v>33</v>
    </nc>
  </rcc>
  <rcc rId="59735" sId="12">
    <oc r="K576">
      <v>0.4</v>
    </oc>
    <nc r="K576" t="inlineStr">
      <is>
        <t>Восточная</t>
      </is>
    </nc>
  </rcc>
  <rcc rId="59736" sId="12">
    <oc r="L576" t="inlineStr">
      <is>
        <t xml:space="preserve">  6/63             </t>
      </is>
    </oc>
    <nc r="L576"/>
  </rcc>
  <rcc rId="59737" sId="12">
    <oc r="M576" t="inlineStr">
      <is>
        <t>Ф №4</t>
      </is>
    </oc>
    <nc r="M576"/>
  </rcc>
  <rcc rId="59738" sId="12">
    <oc r="N576" t="inlineStr">
      <is>
        <t>Ахты</t>
      </is>
    </oc>
    <nc r="N576"/>
  </rcc>
  <rcc rId="59739" sId="12">
    <oc r="O576">
      <v>42683</v>
    </oc>
    <nc r="O576"/>
  </rcc>
  <rcc rId="59740" sId="12">
    <oc r="P576">
      <v>565</v>
    </oc>
    <nc r="P576"/>
  </rcc>
  <rcc rId="59741" sId="12">
    <nc r="A578">
      <v>112</v>
    </nc>
  </rcc>
  <rcc rId="59742" sId="12">
    <oc r="B578" t="inlineStr">
      <is>
        <t>Ахтынские РЭС                   ДЭС</t>
      </is>
    </oc>
    <nc r="B578" t="inlineStr">
      <is>
        <t>Изиев Абдулбасир Бекбулатович</t>
      </is>
    </nc>
  </rcc>
  <rcc rId="59743" sId="12">
    <oc r="C578">
      <v>567</v>
    </oc>
    <nc r="C578" t="inlineStr">
      <is>
        <t>жилой дом</t>
      </is>
    </nc>
  </rcc>
  <rcc rId="59744" sId="12">
    <oc r="D578">
      <v>42682</v>
    </oc>
    <nc r="D578" t="inlineStr">
      <is>
        <t>г. Махачкала, п. Н. Хушет, ул. Совхозная, 7, кв. 3/1</t>
      </is>
    </nc>
  </rcc>
  <rcc rId="59745" sId="12">
    <oc r="E578" t="inlineStr">
      <is>
        <t>Мирзоев Шериф Кейсединович</t>
      </is>
    </oc>
    <nc r="E578">
      <v>5</v>
    </nc>
  </rcc>
  <rcc rId="59746" sId="12">
    <oc r="F578" t="inlineStr">
      <is>
        <t>жилой дом</t>
      </is>
    </oc>
    <nc r="F578">
      <v>5</v>
    </nc>
  </rcc>
  <rcc rId="59747" sId="12">
    <oc r="G578" t="inlineStr">
      <is>
        <t>Ахтынский район                с.Ахты</t>
      </is>
    </oc>
    <nc r="G578">
      <v>0</v>
    </nc>
  </rcc>
  <rcc rId="59748" sId="12">
    <oc r="H578">
      <v>2</v>
    </oc>
    <nc r="H578">
      <v>0.4</v>
    </nc>
  </rcc>
  <rcc rId="59749" sId="12">
    <oc r="I578">
      <v>2</v>
    </oc>
    <nc r="I578" t="inlineStr">
      <is>
        <t>Совхозный/400</t>
      </is>
    </nc>
  </rcc>
  <rcc rId="59750" sId="12">
    <oc r="J578">
      <v>0</v>
    </oc>
    <nc r="J578">
      <v>33</v>
    </nc>
  </rcc>
  <rcc rId="59751" sId="12">
    <oc r="K578">
      <v>0.4</v>
    </oc>
    <nc r="K578" t="inlineStr">
      <is>
        <t>Восточная</t>
      </is>
    </nc>
  </rcc>
  <rcc rId="59752" sId="12">
    <oc r="L578" t="inlineStr">
      <is>
        <t xml:space="preserve">  6/63             </t>
      </is>
    </oc>
    <nc r="L578"/>
  </rcc>
  <rcc rId="59753" sId="12">
    <oc r="M578" t="inlineStr">
      <is>
        <t>Ф №4</t>
      </is>
    </oc>
    <nc r="M578"/>
  </rcc>
  <rcc rId="59754" sId="12">
    <oc r="N578" t="inlineStr">
      <is>
        <t>Ахты</t>
      </is>
    </oc>
    <nc r="N578"/>
  </rcc>
  <rcc rId="59755" sId="12">
    <oc r="O578">
      <v>42683</v>
    </oc>
    <nc r="O578"/>
  </rcc>
  <rcc rId="59756" sId="12">
    <oc r="P578">
      <v>567</v>
    </oc>
    <nc r="P578"/>
  </rcc>
  <rcc rId="59757" sId="12">
    <nc r="A580">
      <v>252</v>
    </nc>
  </rcc>
  <rcc rId="59758" sId="12">
    <oc r="B580" t="inlineStr">
      <is>
        <t>Ахтынские РЭС                   ДЭС</t>
      </is>
    </oc>
    <nc r="B580" t="inlineStr">
      <is>
        <t>Магомедова Манаша Гамзагаджиевна</t>
      </is>
    </nc>
  </rcc>
  <rcc rId="59759" sId="12">
    <oc r="C580">
      <v>569</v>
    </oc>
    <nc r="C580" t="inlineStr">
      <is>
        <t>жилой дом</t>
      </is>
    </nc>
  </rcc>
  <rcc rId="59760" sId="12">
    <oc r="D580">
      <v>42682</v>
    </oc>
    <nc r="D580" t="inlineStr">
      <is>
        <t>РД, Гергебильский  район, с. Гергебиль</t>
      </is>
    </nc>
  </rcc>
  <rcc rId="59761" sId="12">
    <oc r="E580" t="inlineStr">
      <is>
        <t>Даниялов Джаван Даниялович</t>
      </is>
    </oc>
    <nc r="E580">
      <v>9</v>
    </nc>
  </rcc>
  <rcc rId="59762" sId="12">
    <oc r="F580" t="inlineStr">
      <is>
        <t>жилой дом</t>
      </is>
    </oc>
    <nc r="F580">
      <v>9</v>
    </nc>
  </rcc>
  <rcc rId="59763" sId="12">
    <oc r="G580" t="inlineStr">
      <is>
        <t>Ахтынский район,             с. Ахты</t>
      </is>
    </oc>
    <nc r="G580">
      <v>0</v>
    </nc>
  </rcc>
  <rcc rId="59764" sId="12">
    <oc r="H580">
      <v>2</v>
    </oc>
    <nc r="H580">
      <v>0.4</v>
    </nc>
  </rcc>
  <rcc rId="59765" sId="12">
    <oc r="I580">
      <v>2</v>
    </oc>
    <nc r="I580" t="inlineStr">
      <is>
        <t>23/250</t>
      </is>
    </nc>
  </rcc>
  <rcc rId="59766" sId="12">
    <oc r="J580">
      <v>0</v>
    </oc>
    <nc r="J580" t="inlineStr">
      <is>
        <t>ф №1</t>
      </is>
    </nc>
  </rcc>
  <rcc rId="59767" sId="12">
    <oc r="K580">
      <v>0.4</v>
    </oc>
    <nc r="K580" t="inlineStr">
      <is>
        <t>Гергебиль</t>
      </is>
    </nc>
  </rcc>
  <rcc rId="59768" sId="12">
    <oc r="L580" t="inlineStr">
      <is>
        <t>27/160</t>
      </is>
    </oc>
    <nc r="L580"/>
  </rcc>
  <rcc rId="59769" sId="12">
    <oc r="M580" t="inlineStr">
      <is>
        <t>Ф №6</t>
      </is>
    </oc>
    <nc r="M580"/>
  </rcc>
  <rcc rId="59770" sId="12">
    <oc r="N580" t="inlineStr">
      <is>
        <t>Ахты</t>
      </is>
    </oc>
    <nc r="N580"/>
  </rcc>
  <rcc rId="59771" sId="12">
    <oc r="O580">
      <v>42683</v>
    </oc>
    <nc r="O580"/>
  </rcc>
  <rcc rId="59772" sId="12">
    <oc r="P580">
      <v>569</v>
    </oc>
    <nc r="P580"/>
  </rcc>
  <rcc rId="59773" sId="12">
    <nc r="A581">
      <v>256</v>
    </nc>
  </rcc>
  <rcc rId="59774" sId="12">
    <oc r="B581" t="inlineStr">
      <is>
        <t>Ахтынские РЭС                   ДЭС</t>
      </is>
    </oc>
    <nc r="B581" t="inlineStr">
      <is>
        <t>Магомедова Айшат Магомедовна</t>
      </is>
    </nc>
  </rcc>
  <rcc rId="59775" sId="12">
    <oc r="C581">
      <v>570</v>
    </oc>
    <nc r="C581" t="inlineStr">
      <is>
        <t>жилой дом</t>
      </is>
    </nc>
  </rcc>
  <rcc rId="59776" sId="12">
    <oc r="D581">
      <v>42682</v>
    </oc>
    <nc r="D581" t="inlineStr">
      <is>
        <t>РД,Шамильский район, сел.Тидиб</t>
      </is>
    </nc>
  </rcc>
  <rcc rId="59777" sId="12">
    <oc r="E581" t="inlineStr">
      <is>
        <t>Манкулиев Бейдуллах Алиевич</t>
      </is>
    </oc>
    <nc r="E581">
      <v>5</v>
    </nc>
  </rcc>
  <rcc rId="59778" sId="12">
    <oc r="F581" t="inlineStr">
      <is>
        <t>жилой дом</t>
      </is>
    </oc>
    <nc r="F581">
      <v>5</v>
    </nc>
  </rcc>
  <rcc rId="59779" sId="12">
    <oc r="G581" t="inlineStr">
      <is>
        <t>Ахтынский район,             с. Ахты</t>
      </is>
    </oc>
    <nc r="G581">
      <v>0</v>
    </nc>
  </rcc>
  <rcc rId="59780" sId="12">
    <oc r="H581">
      <v>2</v>
    </oc>
    <nc r="H581">
      <v>0.4</v>
    </nc>
  </rcc>
  <rcc rId="59781" sId="12">
    <oc r="I581">
      <v>2</v>
    </oc>
    <nc r="I581" t="inlineStr">
      <is>
        <t>21/160</t>
      </is>
    </nc>
  </rcc>
  <rcc rId="59782" sId="12">
    <oc r="J581">
      <v>0</v>
    </oc>
    <nc r="J581" t="inlineStr">
      <is>
        <t>ф №1</t>
      </is>
    </nc>
  </rcc>
  <rcc rId="59783" sId="12">
    <oc r="K581">
      <v>0.4</v>
    </oc>
    <nc r="K581" t="inlineStr">
      <is>
        <t>Гидатль</t>
      </is>
    </nc>
  </rcc>
  <rcc rId="59784" sId="12">
    <oc r="L581" t="inlineStr">
      <is>
        <t>15/160</t>
      </is>
    </oc>
    <nc r="L581"/>
  </rcc>
  <rcc rId="59785" sId="12">
    <oc r="M581" t="inlineStr">
      <is>
        <t>Ф №1</t>
      </is>
    </oc>
    <nc r="M581"/>
  </rcc>
  <rcc rId="59786" sId="12">
    <oc r="N581" t="inlineStr">
      <is>
        <t>Ахты</t>
      </is>
    </oc>
    <nc r="N581"/>
  </rcc>
  <rcc rId="59787" sId="12">
    <oc r="O581">
      <v>42683</v>
    </oc>
    <nc r="O581"/>
  </rcc>
  <rcc rId="59788" sId="12">
    <oc r="P581">
      <v>570</v>
    </oc>
    <nc r="P581"/>
  </rcc>
  <rcc rId="59789" sId="12">
    <nc r="A583">
      <v>258</v>
    </nc>
  </rcc>
  <rcc rId="59790" sId="12">
    <oc r="B583" t="inlineStr">
      <is>
        <t>Ахтынские РЭС                    ДЭС</t>
      </is>
    </oc>
    <nc r="B583" t="inlineStr">
      <is>
        <t>Шехова Патимат Рашидовна</t>
      </is>
    </nc>
  </rcc>
  <rcc rId="59791" sId="12">
    <oc r="C583">
      <v>572</v>
    </oc>
    <nc r="C583" t="inlineStr">
      <is>
        <t>жилой дом</t>
      </is>
    </nc>
  </rcc>
  <rcc rId="59792" sId="12">
    <oc r="D583">
      <v>42682</v>
    </oc>
    <nc r="D583" t="inlineStr">
      <is>
        <t>РД,Шамильский район, сел.Тидиб</t>
      </is>
    </nc>
  </rcc>
  <rcc rId="59793" sId="12">
    <oc r="E583" t="inlineStr">
      <is>
        <t>Набиев Рафик Казиевич</t>
      </is>
    </oc>
    <nc r="E583">
      <v>6</v>
    </nc>
  </rcc>
  <rcc rId="59794" sId="12">
    <oc r="F583" t="inlineStr">
      <is>
        <t>жилой дом</t>
      </is>
    </oc>
    <nc r="F583">
      <v>6</v>
    </nc>
  </rcc>
  <rcc rId="59795" sId="12">
    <oc r="G583" t="inlineStr">
      <is>
        <t xml:space="preserve">Ахтынский район,             с. Ахты </t>
      </is>
    </oc>
    <nc r="G583">
      <v>0</v>
    </nc>
  </rcc>
  <rcc rId="59796" sId="12">
    <oc r="H583">
      <v>10</v>
    </oc>
    <nc r="H583">
      <v>0.4</v>
    </nc>
  </rcc>
  <rcc rId="59797" sId="12">
    <oc r="I583">
      <v>10</v>
    </oc>
    <nc r="I583" t="inlineStr">
      <is>
        <t>21/160</t>
      </is>
    </nc>
  </rcc>
  <rcc rId="59798" sId="12">
    <oc r="J583">
      <v>0</v>
    </oc>
    <nc r="J583" t="inlineStr">
      <is>
        <t>ф №1</t>
      </is>
    </nc>
  </rcc>
  <rcc rId="59799" sId="12">
    <oc r="K583">
      <v>0.4</v>
    </oc>
    <nc r="K583" t="inlineStr">
      <is>
        <t>Гидатль</t>
      </is>
    </nc>
  </rcc>
  <rcc rId="59800" sId="12">
    <oc r="L583" t="inlineStr">
      <is>
        <t>2/400</t>
      </is>
    </oc>
    <nc r="L583"/>
  </rcc>
  <rcc rId="59801" sId="12">
    <oc r="M583" t="inlineStr">
      <is>
        <t>Ф №1</t>
      </is>
    </oc>
    <nc r="M583"/>
  </rcc>
  <rcc rId="59802" sId="12">
    <oc r="N583" t="inlineStr">
      <is>
        <t>Ахты</t>
      </is>
    </oc>
    <nc r="N583"/>
  </rcc>
  <rcc rId="59803" sId="12">
    <oc r="O583">
      <v>42683</v>
    </oc>
    <nc r="O583"/>
  </rcc>
  <rcc rId="59804" sId="12">
    <oc r="P583">
      <v>572</v>
    </oc>
    <nc r="P583"/>
  </rcc>
  <rcc rId="59805" sId="12">
    <nc r="A588">
      <v>240</v>
    </nc>
  </rcc>
  <rcc rId="59806" sId="12">
    <oc r="B588" t="inlineStr">
      <is>
        <t>Ахтынские РЭС                    ДЭС</t>
      </is>
    </oc>
    <nc r="B588" t="inlineStr">
      <is>
        <t>Магомедова Раисат Гаджимурадовна</t>
      </is>
    </nc>
  </rcc>
  <rcc rId="59807" sId="12">
    <oc r="C588">
      <v>577</v>
    </oc>
    <nc r="C588" t="inlineStr">
      <is>
        <t>жилой дом</t>
      </is>
    </nc>
  </rcc>
  <rcc rId="59808" sId="12">
    <oc r="D588">
      <v>42682</v>
    </oc>
    <nc r="D588" t="inlineStr">
      <is>
        <t>РД, Гергебильский  район, с. Гергебиль</t>
      </is>
    </nc>
  </rcc>
  <rcc rId="59809" sId="12">
    <oc r="E588" t="inlineStr">
      <is>
        <t>Фейзуллаева Саният Бабадиновна</t>
      </is>
    </oc>
    <nc r="E588">
      <v>6</v>
    </nc>
  </rcc>
  <rcc rId="59810" sId="12">
    <oc r="F588" t="inlineStr">
      <is>
        <t>жилой дом</t>
      </is>
    </oc>
    <nc r="F588">
      <v>6</v>
    </nc>
  </rcc>
  <rcc rId="59811" sId="12">
    <oc r="G588" t="inlineStr">
      <is>
        <t>Ахтынский район,             с.Ахты, ул.Ленина,11/7</t>
      </is>
    </oc>
    <nc r="G588">
      <v>0</v>
    </nc>
  </rcc>
  <rcc rId="59812" sId="12">
    <oc r="H588">
      <v>2</v>
    </oc>
    <nc r="H588">
      <v>0.4</v>
    </nc>
  </rcc>
  <rcc rId="59813" sId="12">
    <oc r="I588">
      <v>2</v>
    </oc>
    <nc r="I588" t="inlineStr">
      <is>
        <t>9/400</t>
      </is>
    </nc>
  </rcc>
  <rcc rId="59814" sId="12">
    <oc r="J588">
      <v>0</v>
    </oc>
    <nc r="J588" t="inlineStr">
      <is>
        <t>ф №6</t>
      </is>
    </nc>
  </rcc>
  <rcc rId="59815" sId="12">
    <oc r="K588">
      <v>0.4</v>
    </oc>
    <nc r="K588" t="inlineStr">
      <is>
        <t>ГКЗ</t>
      </is>
    </nc>
  </rcc>
  <rcc rId="59816" sId="12">
    <oc r="L588" t="inlineStr">
      <is>
        <t>1/400</t>
      </is>
    </oc>
    <nc r="L588"/>
  </rcc>
  <rcc rId="59817" sId="12">
    <oc r="M588" t="inlineStr">
      <is>
        <t>Ф №6</t>
      </is>
    </oc>
    <nc r="M588"/>
  </rcc>
  <rcc rId="59818" sId="12">
    <oc r="N588" t="inlineStr">
      <is>
        <t>Ахты</t>
      </is>
    </oc>
    <nc r="N588"/>
  </rcc>
  <rcc rId="59819" sId="12">
    <oc r="O588">
      <v>42683</v>
    </oc>
    <nc r="O588"/>
  </rcc>
  <rcc rId="59820" sId="12">
    <oc r="P588">
      <v>577</v>
    </oc>
    <nc r="P588"/>
  </rcc>
  <rcc rId="59821" sId="12">
    <nc r="A650">
      <v>34</v>
    </nc>
  </rcc>
  <rcc rId="59822" sId="12">
    <oc r="B650" t="inlineStr">
      <is>
        <t>Ахтынский РЭС  ДЭС</t>
      </is>
    </oc>
    <nc r="B650" t="inlineStr">
      <is>
        <t>Ильясов Джамбулат Русланович</t>
      </is>
    </nc>
  </rcc>
  <rcc rId="59823" sId="12">
    <oc r="C650">
      <v>639</v>
    </oc>
    <nc r="C650" t="inlineStr">
      <is>
        <t>коммерческое помещение</t>
      </is>
    </nc>
  </rcc>
  <rcc rId="59824" sId="12">
    <oc r="D650">
      <v>42691</v>
    </oc>
    <nc r="D650" t="inlineStr">
      <is>
        <t>РД, г.Махачкала, ул. Хизроева, д. №116 "а"</t>
      </is>
    </nc>
  </rcc>
  <rcc rId="59825" sId="12">
    <oc r="E650" t="inlineStr">
      <is>
        <t>Перинов Перин Набиевич</t>
      </is>
    </oc>
    <nc r="E650">
      <v>10</v>
    </nc>
  </rcc>
  <rcc rId="59826" sId="12">
    <oc r="F650" t="inlineStr">
      <is>
        <t>жилой дом</t>
      </is>
    </oc>
    <nc r="F650">
      <v>10</v>
    </nc>
  </rcc>
  <rcc rId="59827" sId="12">
    <oc r="G650" t="inlineStr">
      <is>
        <t xml:space="preserve">Ахтынский район,                       с.Ахты </t>
      </is>
    </oc>
    <nc r="G650">
      <v>0</v>
    </nc>
  </rcc>
  <rcc rId="59828" sId="12">
    <oc r="H650">
      <v>3</v>
    </oc>
    <nc r="H650">
      <v>0.4</v>
    </nc>
  </rcc>
  <rcc rId="59829" sId="12">
    <oc r="I650">
      <v>3</v>
    </oc>
    <nc r="I650" t="inlineStr">
      <is>
        <t>Хизроева/400</t>
      </is>
    </nc>
  </rcc>
  <rcc rId="59830" sId="12">
    <oc r="J650">
      <v>0</v>
    </oc>
    <nc r="J650" t="inlineStr">
      <is>
        <t>ф №36</t>
      </is>
    </nc>
  </rcc>
  <rcc rId="59831" sId="12">
    <oc r="K650">
      <v>0.4</v>
    </oc>
    <nc r="K650" t="inlineStr">
      <is>
        <t>ГПП</t>
      </is>
    </nc>
  </rcc>
  <rcc rId="59832" sId="12">
    <oc r="L650" t="inlineStr">
      <is>
        <t>16/400</t>
      </is>
    </oc>
    <nc r="L650"/>
  </rcc>
  <rcc rId="59833" sId="12">
    <oc r="M650" t="inlineStr">
      <is>
        <t>Ф №6</t>
      </is>
    </oc>
    <nc r="M650"/>
  </rcc>
  <rcc rId="59834" sId="12">
    <oc r="N650" t="inlineStr">
      <is>
        <t>Ахты</t>
      </is>
    </oc>
    <nc r="N650"/>
  </rcc>
  <rcc rId="59835" sId="12">
    <oc r="O650">
      <v>42692</v>
    </oc>
    <nc r="O650"/>
  </rcc>
  <rcc rId="59836" sId="12">
    <oc r="P650">
      <v>639</v>
    </oc>
    <nc r="P650"/>
  </rcc>
  <rcc rId="59837" sId="12">
    <nc r="A651">
      <v>49</v>
    </nc>
  </rcc>
  <rcc rId="59838" sId="12">
    <oc r="B651" t="inlineStr">
      <is>
        <t>Ахтынский РЭС  ДЭС</t>
      </is>
    </oc>
    <nc r="B651" t="inlineStr">
      <is>
        <t>Абдулмуталимов Руслан Магомедгаджиевич</t>
      </is>
    </nc>
  </rcc>
  <rcc rId="59839" sId="12">
    <oc r="C651">
      <v>640</v>
    </oc>
    <nc r="C651" t="inlineStr">
      <is>
        <t>коммерческое помещение</t>
      </is>
    </nc>
  </rcc>
  <rcc rId="59840" sId="12">
    <oc r="D651">
      <v>42691</v>
    </oc>
    <nc r="D651" t="inlineStr">
      <is>
        <t>РД, г.Махачкала, пр. А.Акушинского, д. №22 "а", пом. 2-10</t>
      </is>
    </nc>
  </rcc>
  <rcc rId="59841" sId="12">
    <oc r="E651" t="inlineStr">
      <is>
        <t>Мамедов Расим Абдулжалилович</t>
      </is>
    </oc>
    <nc r="E651">
      <v>15</v>
    </nc>
  </rcc>
  <rcc rId="59842" sId="12">
    <oc r="F651" t="inlineStr">
      <is>
        <t>жилой дом</t>
      </is>
    </oc>
    <nc r="F651">
      <v>15</v>
    </nc>
  </rcc>
  <rcc rId="59843" sId="12">
    <oc r="G651" t="inlineStr">
      <is>
        <t xml:space="preserve">Ахтынский район,                       с.Ахты </t>
      </is>
    </oc>
    <nc r="G651">
      <v>0</v>
    </nc>
  </rcc>
  <rcc rId="59844" sId="12">
    <oc r="H651">
      <v>3</v>
    </oc>
    <nc r="H651">
      <v>0.4</v>
    </nc>
  </rcc>
  <rcc rId="59845" sId="12">
    <oc r="I651">
      <v>3</v>
    </oc>
    <nc r="I651" t="inlineStr">
      <is>
        <t>Онкология/ 630</t>
      </is>
    </nc>
  </rcc>
  <rcc rId="59846" sId="12">
    <oc r="J651">
      <v>0</v>
    </oc>
    <nc r="J651" t="inlineStr">
      <is>
        <t>ф №32</t>
      </is>
    </nc>
  </rcc>
  <rcc rId="59847" sId="12">
    <oc r="K651">
      <v>0.4</v>
    </oc>
    <nc r="K651" t="inlineStr">
      <is>
        <t>ГПП</t>
      </is>
    </nc>
  </rcc>
  <rcc rId="59848" sId="12">
    <oc r="L651" t="inlineStr">
      <is>
        <t>23/160</t>
      </is>
    </oc>
    <nc r="L651"/>
  </rcc>
  <rcc rId="59849" sId="12">
    <oc r="M651" t="inlineStr">
      <is>
        <t>Ф №1</t>
      </is>
    </oc>
    <nc r="M651"/>
  </rcc>
  <rcc rId="59850" sId="12">
    <oc r="N651" t="inlineStr">
      <is>
        <t>Ахты</t>
      </is>
    </oc>
    <nc r="N651"/>
  </rcc>
  <rcc rId="59851" sId="12">
    <oc r="O651">
      <v>42692</v>
    </oc>
    <nc r="O651"/>
  </rcc>
  <rcc rId="59852" sId="12">
    <oc r="P651">
      <v>640</v>
    </oc>
    <nc r="P651"/>
  </rcc>
  <rcc rId="59853" sId="12">
    <nc r="A652">
      <v>66</v>
    </nc>
  </rcc>
  <rcc rId="59854" sId="12">
    <oc r="B652" t="inlineStr">
      <is>
        <t>Ахтынский РЭС  ДЭС</t>
      </is>
    </oc>
    <nc r="B652" t="inlineStr">
      <is>
        <t>Мирзаева Патимат Муртазалиевна</t>
      </is>
    </nc>
  </rcc>
  <rcc rId="59855" sId="12">
    <oc r="C652">
      <v>641</v>
    </oc>
    <nc r="C652" t="inlineStr">
      <is>
        <t>салон красоты</t>
      </is>
    </nc>
  </rcc>
  <rcc rId="59856" sId="12">
    <oc r="D652">
      <v>42691</v>
    </oc>
    <nc r="D652" t="inlineStr">
      <is>
        <t>РД, г.Махачкала, пр. И. Шамиля, д. №50 "а", кв. 75</t>
      </is>
    </nc>
  </rcc>
  <rcc rId="59857" sId="12">
    <oc r="E652" t="inlineStr">
      <is>
        <t>Перинов Шихсади Набиевич</t>
      </is>
    </oc>
    <nc r="E652">
      <v>15</v>
    </nc>
  </rcc>
  <rcc rId="59858" sId="12">
    <oc r="F652" t="inlineStr">
      <is>
        <t>жилой дом</t>
      </is>
    </oc>
    <nc r="F652">
      <v>15</v>
    </nc>
  </rcc>
  <rcc rId="59859" sId="12">
    <oc r="G652" t="inlineStr">
      <is>
        <t xml:space="preserve">Ахтынский район,                       с.Ахты </t>
      </is>
    </oc>
    <nc r="G652">
      <v>0</v>
    </nc>
  </rcc>
  <rcc rId="59860" sId="12">
    <oc r="H652">
      <v>3</v>
    </oc>
    <nc r="H652">
      <v>0.4</v>
    </nc>
  </rcc>
  <rcc rId="59861" sId="12">
    <oc r="I652">
      <v>3</v>
    </oc>
    <nc r="I652" t="inlineStr">
      <is>
        <t>по пр. Шамиля, 50 а, ТП "Росторг"/630</t>
      </is>
    </nc>
  </rcc>
  <rcc rId="59862" sId="12">
    <oc r="J652">
      <v>0</v>
    </oc>
    <nc r="J652" t="inlineStr">
      <is>
        <t>ф №42</t>
      </is>
    </nc>
  </rcc>
  <rcc rId="59863" sId="12">
    <oc r="K652">
      <v>0.4</v>
    </oc>
    <nc r="K652" t="inlineStr">
      <is>
        <t>ГПП</t>
      </is>
    </nc>
  </rcc>
  <rcc rId="59864" sId="12">
    <oc r="L652" t="inlineStr">
      <is>
        <t>23/250</t>
      </is>
    </oc>
    <nc r="L652"/>
  </rcc>
  <rcc rId="59865" sId="12">
    <oc r="M652" t="inlineStr">
      <is>
        <t>Ф №6</t>
      </is>
    </oc>
    <nc r="M652"/>
  </rcc>
  <rcc rId="59866" sId="12">
    <oc r="N652" t="inlineStr">
      <is>
        <t>Ахты</t>
      </is>
    </oc>
    <nc r="N652"/>
  </rcc>
  <rcc rId="59867" sId="12">
    <oc r="O652">
      <v>42692</v>
    </oc>
    <nc r="O652"/>
  </rcc>
  <rcc rId="59868" sId="12">
    <oc r="P652">
      <v>641</v>
    </oc>
    <nc r="P652"/>
  </rcc>
  <rcc rId="59869" sId="12">
    <nc r="A430">
      <v>1</v>
    </nc>
  </rcc>
  <rcc rId="59870" sId="12">
    <oc r="B430" t="inlineStr">
      <is>
        <t>Буйнакские ГЭС</t>
      </is>
    </oc>
    <nc r="B430" t="inlineStr">
      <is>
        <t>ЖСК Семейный</t>
      </is>
    </nc>
  </rcc>
  <rcc rId="59871" sId="12">
    <oc r="C430">
      <v>51</v>
    </oc>
    <nc r="C430" t="inlineStr">
      <is>
        <t>многоквартирный жилой дом</t>
      </is>
    </nc>
  </rcc>
  <rcc rId="59872" sId="12">
    <oc r="D430">
      <v>42677</v>
    </oc>
    <nc r="D430" t="inlineStr">
      <is>
        <t>РД, г.Махачкала, район Вузовского озера с к/н 05:40:000033:1269</t>
      </is>
    </nc>
  </rcc>
  <rcc rId="59873" sId="12">
    <oc r="E430" t="inlineStr">
      <is>
        <t xml:space="preserve">Магомедов Хизри Мусаевич </t>
      </is>
    </oc>
    <nc r="E430">
      <v>2000</v>
    </nc>
  </rcc>
  <rcc rId="59874" sId="12">
    <oc r="F430" t="inlineStr">
      <is>
        <t xml:space="preserve">жилой дом </t>
      </is>
    </oc>
    <nc r="F430">
      <v>2000</v>
    </nc>
  </rcc>
  <rcc rId="59875" sId="12">
    <oc r="G430" t="inlineStr">
      <is>
        <t>г. Буйнакск ул. Новый гор-2 уч №27</t>
      </is>
    </oc>
    <nc r="G430">
      <v>0</v>
    </nc>
  </rcc>
  <rcc rId="59876" sId="12">
    <oc r="H430">
      <v>5</v>
    </oc>
    <nc r="H430">
      <v>6</v>
    </nc>
  </rcc>
  <rcc rId="59877" sId="12">
    <oc r="I430">
      <v>5</v>
    </oc>
    <nc r="I430"/>
  </rcc>
  <rcc rId="59878" sId="12">
    <oc r="J430">
      <v>0</v>
    </oc>
    <nc r="J430" t="inlineStr">
      <is>
        <t xml:space="preserve">проектируемые линейные ячейки на I и II с.ш. РУ-6 кВ  </t>
      </is>
    </nc>
  </rcc>
  <rcc rId="59879" sId="12">
    <oc r="K430">
      <v>0.4</v>
    </oc>
    <nc r="K430" t="inlineStr">
      <is>
        <t>ГПП 110/6 кВ</t>
      </is>
    </nc>
  </rcc>
  <rcc rId="59880" sId="12">
    <oc r="L430" t="inlineStr">
      <is>
        <t>173/250</t>
      </is>
    </oc>
    <nc r="L430"/>
  </rcc>
  <rcc rId="59881" sId="12">
    <oc r="M430" t="inlineStr">
      <is>
        <t>Ф-12</t>
      </is>
    </oc>
    <nc r="M430"/>
  </rcc>
  <rcc rId="59882" sId="12">
    <oc r="N430" t="inlineStr">
      <is>
        <t>Б-1</t>
      </is>
    </oc>
    <nc r="N430"/>
  </rcc>
  <rcc rId="59883" sId="12">
    <oc r="O430">
      <v>42677</v>
    </oc>
    <nc r="O430"/>
  </rcc>
  <rcc rId="59884" sId="12">
    <oc r="P430">
      <v>51</v>
    </oc>
    <nc r="P430"/>
  </rcc>
  <rcc rId="59885" sId="12">
    <nc r="A431">
      <v>69</v>
    </nc>
  </rcc>
  <rcc rId="59886" sId="12">
    <oc r="B431" t="inlineStr">
      <is>
        <t>Буйнакские ГЭС</t>
      </is>
    </oc>
    <nc r="B431" t="inlineStr">
      <is>
        <t>Магомедова Ирина Алиловна</t>
      </is>
    </nc>
  </rcc>
  <rcc rId="59887" sId="12">
    <oc r="C431">
      <v>52</v>
    </oc>
    <nc r="C431" t="inlineStr">
      <is>
        <t>многоквартирный жилой дом</t>
      </is>
    </nc>
  </rcc>
  <rcc rId="59888" sId="12">
    <oc r="D431">
      <v>42677</v>
    </oc>
    <nc r="D431" t="inlineStr">
      <is>
        <t xml:space="preserve">РД, г.Махачкала, ул. Энгельса, в районе жилого дома №1 </t>
      </is>
    </nc>
  </rcc>
  <rcc rId="59889" sId="12">
    <oc r="E431" t="inlineStr">
      <is>
        <t xml:space="preserve">Омаров Мурад Хизриевич </t>
      </is>
    </oc>
    <nc r="E431">
      <v>110</v>
    </nc>
  </rcc>
  <rcc rId="59890" sId="12">
    <oc r="F431" t="inlineStr">
      <is>
        <t xml:space="preserve">жилой дом </t>
      </is>
    </oc>
    <nc r="F431">
      <v>110</v>
    </nc>
  </rcc>
  <rcc rId="59891" sId="12">
    <oc r="G431" t="inlineStr">
      <is>
        <t>г.Буйнакск ул. Пост Гаи (Садовая )</t>
      </is>
    </oc>
    <nc r="G431">
      <v>0</v>
    </nc>
  </rcc>
  <rcc rId="59892" sId="12">
    <oc r="H431">
      <v>5</v>
    </oc>
    <nc r="H431">
      <v>6</v>
    </nc>
  </rcc>
  <rcc rId="59893" sId="12">
    <oc r="I431">
      <v>5</v>
    </oc>
    <nc r="I431" t="inlineStr">
      <is>
        <t>160 кВА</t>
      </is>
    </nc>
  </rcc>
  <rcc rId="59894" sId="12">
    <oc r="J431">
      <v>0</v>
    </oc>
    <nc r="J431" t="inlineStr">
      <is>
        <t>ф №36</t>
      </is>
    </nc>
  </rcc>
  <rcc rId="59895" sId="12">
    <oc r="K431">
      <v>0.4</v>
    </oc>
    <nc r="K431" t="inlineStr">
      <is>
        <t xml:space="preserve">ГПП 110/6 кВ </t>
      </is>
    </nc>
  </rcc>
  <rcc rId="59896" sId="12">
    <oc r="L431" t="inlineStr">
      <is>
        <t>155/160</t>
      </is>
    </oc>
    <nc r="L431"/>
  </rcc>
  <rcc rId="59897" sId="12">
    <oc r="M431" t="inlineStr">
      <is>
        <t>Ф-12</t>
      </is>
    </oc>
    <nc r="M431"/>
  </rcc>
  <rcc rId="59898" sId="12">
    <oc r="N431" t="inlineStr">
      <is>
        <t>Б-1</t>
      </is>
    </oc>
    <nc r="N431"/>
  </rcc>
  <rcc rId="59899" sId="12">
    <oc r="O431">
      <v>42677</v>
    </oc>
    <nc r="O431"/>
  </rcc>
  <rcc rId="59900" sId="12">
    <oc r="P431">
      <v>52</v>
    </oc>
    <nc r="P431"/>
  </rcc>
  <rcc rId="59901" sId="12">
    <nc r="A432">
      <v>29</v>
    </nc>
  </rcc>
  <rcc rId="59902" sId="12">
    <oc r="B432" t="inlineStr">
      <is>
        <t>Буйнакские ГЭС</t>
      </is>
    </oc>
    <nc r="B432" t="inlineStr">
      <is>
        <t>Администрация МО "с/с Османюртовский", в лице главы Орусбиева Рамазана Лачиевича</t>
      </is>
    </nc>
  </rcc>
  <rcc rId="59903" sId="12">
    <oc r="C432">
      <v>53</v>
    </oc>
    <nc r="C432" t="inlineStr">
      <is>
        <t>насос №1 для населения</t>
      </is>
    </nc>
  </rcc>
  <rcc rId="59904" sId="12">
    <oc r="D432">
      <v>42677</v>
    </oc>
    <nc r="D432" t="inlineStr">
      <is>
        <t>РД, Хасавюртовский район, с. Османюрт</t>
      </is>
    </nc>
  </rcc>
  <rcc rId="59905" sId="12">
    <oc r="E432" t="inlineStr">
      <is>
        <t xml:space="preserve">Саадуев Шамиль Ахмедович </t>
      </is>
    </oc>
    <nc r="E432">
      <v>3.5</v>
    </nc>
  </rcc>
  <rcc rId="59906" sId="12">
    <oc r="F432" t="inlineStr">
      <is>
        <t xml:space="preserve">жилой дом </t>
      </is>
    </oc>
    <nc r="F432">
      <v>3.5</v>
    </nc>
  </rcc>
  <rcc rId="59907" sId="12">
    <oc r="G432" t="inlineStr">
      <is>
        <t>г. Буйнакск ул. Новый гор-2 уч №28</t>
      </is>
    </oc>
    <nc r="G432">
      <v>0</v>
    </nc>
  </rcc>
  <rcc rId="59908" sId="12">
    <oc r="H432">
      <v>5</v>
    </oc>
    <nc r="H432">
      <v>0.4</v>
    </nc>
  </rcc>
  <rcc rId="59909" sId="12">
    <oc r="I432">
      <v>5</v>
    </oc>
    <nc r="I432" t="inlineStr">
      <is>
        <t>21/160</t>
      </is>
    </nc>
  </rcc>
  <rcc rId="59910" sId="12">
    <oc r="J432">
      <v>0</v>
    </oc>
    <nc r="J432" t="inlineStr">
      <is>
        <t>ф №5</t>
      </is>
    </nc>
  </rcc>
  <rcc rId="59911" sId="12">
    <oc r="K432">
      <v>0.4</v>
    </oc>
    <nc r="K432" t="inlineStr">
      <is>
        <t>Дагестан</t>
      </is>
    </nc>
  </rcc>
  <rcc rId="59912" sId="12">
    <oc r="L432" t="inlineStr">
      <is>
        <t>67/320</t>
      </is>
    </oc>
    <nc r="L432"/>
  </rcc>
  <rcc rId="59913" sId="12">
    <oc r="M432" t="inlineStr">
      <is>
        <t>Ф-12</t>
      </is>
    </oc>
    <nc r="M432"/>
  </rcc>
  <rcc rId="59914" sId="12">
    <oc r="N432" t="inlineStr">
      <is>
        <t>Б-1</t>
      </is>
    </oc>
    <nc r="N432"/>
  </rcc>
  <rcc rId="59915" sId="12">
    <oc r="O432">
      <v>42677</v>
    </oc>
    <nc r="O432"/>
  </rcc>
  <rcc rId="59916" sId="12">
    <oc r="P432">
      <v>53</v>
    </oc>
    <nc r="P432"/>
  </rcc>
  <rcc rId="59917" sId="12">
    <nc r="A433">
      <v>30</v>
    </nc>
  </rcc>
  <rcc rId="59918" sId="12">
    <oc r="B433" t="inlineStr">
      <is>
        <t>Буйнакские ГЭС</t>
      </is>
    </oc>
    <nc r="B433" t="inlineStr">
      <is>
        <t>Администрация МО "с/с Османюртовский", в лице главы Орусбиева Рамазана Лачиевича</t>
      </is>
    </nc>
  </rcc>
  <rcc rId="59919" sId="12">
    <oc r="C433">
      <v>54</v>
    </oc>
    <nc r="C433" t="inlineStr">
      <is>
        <t>насос №3 для населения</t>
      </is>
    </nc>
  </rcc>
  <rcc rId="59920" sId="12">
    <oc r="D433">
      <v>42678</v>
    </oc>
    <nc r="D433" t="inlineStr">
      <is>
        <t>РД, Хасавюртовский район, с. Османюрт</t>
      </is>
    </nc>
  </rcc>
  <rcc rId="59921" sId="12">
    <oc r="E433" t="inlineStr">
      <is>
        <t xml:space="preserve">Магомедов Алиасхаб Абакарович </t>
      </is>
    </oc>
    <nc r="E433">
      <v>2.5</v>
    </nc>
  </rcc>
  <rcc rId="59922" sId="12">
    <oc r="F433" t="inlineStr">
      <is>
        <t xml:space="preserve">жилой дом </t>
      </is>
    </oc>
    <nc r="F433">
      <v>2.5</v>
    </nc>
  </rcc>
  <rcc rId="59923" sId="12">
    <oc r="G433" t="inlineStr">
      <is>
        <t>г.Буйнакск ул. М Атаева 13б</t>
      </is>
    </oc>
    <nc r="G433">
      <v>0</v>
    </nc>
  </rcc>
  <rcc rId="59924" sId="12">
    <oc r="H433">
      <v>5</v>
    </oc>
    <nc r="H433">
      <v>0.4</v>
    </nc>
  </rcc>
  <rcc rId="59925" sId="12">
    <oc r="I433">
      <v>5</v>
    </oc>
    <nc r="I433" t="inlineStr">
      <is>
        <t>13/250</t>
      </is>
    </nc>
  </rcc>
  <rcc rId="59926" sId="12">
    <oc r="J433">
      <v>0</v>
    </oc>
    <nc r="J433" t="inlineStr">
      <is>
        <t>ф №5</t>
      </is>
    </nc>
  </rcc>
  <rcc rId="59927" sId="12">
    <oc r="K433">
      <v>0.4</v>
    </oc>
    <nc r="K433" t="inlineStr">
      <is>
        <t>Дагестан</t>
      </is>
    </nc>
  </rcc>
  <rcc rId="59928" sId="12">
    <oc r="L433" t="inlineStr">
      <is>
        <t>13/400</t>
      </is>
    </oc>
    <nc r="L433"/>
  </rcc>
  <rcc rId="59929" sId="12">
    <oc r="M433" t="inlineStr">
      <is>
        <t>Ф-2</t>
      </is>
    </oc>
    <nc r="M433"/>
  </rcc>
  <rcc rId="59930" sId="12">
    <oc r="N433" t="inlineStr">
      <is>
        <t>Б-1</t>
      </is>
    </oc>
    <nc r="N433"/>
  </rcc>
  <rcc rId="59931" sId="12">
    <oc r="O433">
      <v>42678</v>
    </oc>
    <nc r="O433"/>
  </rcc>
  <rcc rId="59932" sId="12">
    <oc r="P433">
      <v>54</v>
    </oc>
    <nc r="P433"/>
  </rcc>
  <rcc rId="59933" sId="12">
    <nc r="A434">
      <v>31</v>
    </nc>
  </rcc>
  <rcc rId="59934" sId="12">
    <oc r="B434" t="inlineStr">
      <is>
        <t>Буйнакские ГЭС</t>
      </is>
    </oc>
    <nc r="B434" t="inlineStr">
      <is>
        <t>Администрация МО "с/с Османюртовский", в лице главы Орусбиева Рамазана Лачиевича</t>
      </is>
    </nc>
  </rcc>
  <rcc rId="59935" sId="12">
    <oc r="C434">
      <v>55</v>
    </oc>
    <nc r="C434" t="inlineStr">
      <is>
        <t>насос №4 для населения</t>
      </is>
    </nc>
  </rcc>
  <rcc rId="59936" sId="12">
    <oc r="D434">
      <v>42678</v>
    </oc>
    <nc r="D434" t="inlineStr">
      <is>
        <t>РД, Хасавюртовский район, с. Османюрт</t>
      </is>
    </nc>
  </rcc>
  <rcc rId="59937" sId="12">
    <oc r="E434" t="inlineStr">
      <is>
        <t xml:space="preserve">Магомедов Нурмагомед Магомедович </t>
      </is>
    </oc>
    <nc r="E434">
      <v>2.5</v>
    </nc>
  </rcc>
  <rcc rId="59938" sId="12">
    <oc r="F434" t="inlineStr">
      <is>
        <t xml:space="preserve">жилой дом </t>
      </is>
    </oc>
    <nc r="F434">
      <v>2.5</v>
    </nc>
  </rcc>
  <rcc rId="59939" sId="12">
    <oc r="G434" t="inlineStr">
      <is>
        <t>г.Буйнакск ул. И Шамиля 67</t>
      </is>
    </oc>
    <nc r="G434">
      <v>0</v>
    </nc>
  </rcc>
  <rcc rId="59940" sId="12">
    <oc r="H434">
      <v>5</v>
    </oc>
    <nc r="H434">
      <v>0.4</v>
    </nc>
  </rcc>
  <rcc rId="59941" sId="12">
    <oc r="I434">
      <v>5</v>
    </oc>
    <nc r="I434" t="inlineStr">
      <is>
        <t>15/250</t>
      </is>
    </nc>
  </rcc>
  <rcc rId="59942" sId="12">
    <oc r="J434">
      <v>0</v>
    </oc>
    <nc r="J434" t="inlineStr">
      <is>
        <t>ф №5</t>
      </is>
    </nc>
  </rcc>
  <rcc rId="59943" sId="12">
    <oc r="K434">
      <v>0.4</v>
    </oc>
    <nc r="K434" t="inlineStr">
      <is>
        <t>Дагестан</t>
      </is>
    </nc>
  </rcc>
  <rcc rId="59944" sId="12">
    <oc r="L434" t="inlineStr">
      <is>
        <t>34/320</t>
      </is>
    </oc>
    <nc r="L434"/>
  </rcc>
  <rcc rId="59945" sId="12">
    <oc r="M434" t="inlineStr">
      <is>
        <t>Ф-10</t>
      </is>
    </oc>
    <nc r="M434"/>
  </rcc>
  <rcc rId="59946" sId="12">
    <oc r="N434" t="inlineStr">
      <is>
        <t>Б-1</t>
      </is>
    </oc>
    <nc r="N434"/>
  </rcc>
  <rcc rId="59947" sId="12">
    <oc r="O434">
      <v>42678</v>
    </oc>
    <nc r="O434"/>
  </rcc>
  <rcc rId="59948" sId="12">
    <oc r="P434">
      <v>55</v>
    </oc>
    <nc r="P434"/>
  </rcc>
  <rcc rId="59949" sId="12">
    <nc r="A436">
      <v>32</v>
    </nc>
  </rcc>
  <rcc rId="59950" sId="12">
    <oc r="B436" t="inlineStr">
      <is>
        <t>Буйнакские ГЭС</t>
      </is>
    </oc>
    <nc r="B436" t="inlineStr">
      <is>
        <t>Администрация МО "с/с Османюртовский", в лице главы Орусбиева Рамазана Лачиевича</t>
      </is>
    </nc>
  </rcc>
  <rcc rId="59951" sId="12">
    <oc r="C436">
      <v>57</v>
    </oc>
    <nc r="C436" t="inlineStr">
      <is>
        <t>насос №2 для населения</t>
      </is>
    </nc>
  </rcc>
  <rcc rId="59952" sId="12">
    <oc r="D436">
      <v>42679</v>
    </oc>
    <nc r="D436" t="inlineStr">
      <is>
        <t>РД, Хасавюртовский район, с. Османюрт</t>
      </is>
    </nc>
  </rcc>
  <rcc rId="59953" sId="12">
    <oc r="E436" t="inlineStr">
      <is>
        <t xml:space="preserve">Хизроева Джавгарат Магомедзагидовна </t>
      </is>
    </oc>
    <nc r="E436">
      <v>4</v>
    </nc>
  </rcc>
  <rcc rId="59954" sId="12">
    <oc r="F436" t="inlineStr">
      <is>
        <t xml:space="preserve">жилой дом </t>
      </is>
    </oc>
    <nc r="F436">
      <v>4</v>
    </nc>
  </rcc>
  <rcc rId="59955" sId="12">
    <oc r="G436" t="inlineStr">
      <is>
        <t>г.Буйнакск ул. Новый гор -2 уч № 239</t>
      </is>
    </oc>
    <nc r="G436">
      <v>0</v>
    </nc>
  </rcc>
  <rcc rId="59956" sId="12">
    <oc r="H436">
      <v>5</v>
    </oc>
    <nc r="H436">
      <v>0.4</v>
    </nc>
  </rcc>
  <rcc rId="59957" sId="12">
    <oc r="I436">
      <v>5</v>
    </oc>
    <nc r="I436" t="inlineStr">
      <is>
        <t>22/160</t>
      </is>
    </nc>
  </rcc>
  <rcc rId="59958" sId="12">
    <oc r="J436">
      <v>0</v>
    </oc>
    <nc r="J436" t="inlineStr">
      <is>
        <t>ф №5</t>
      </is>
    </nc>
  </rcc>
  <rcc rId="59959" sId="12">
    <oc r="K436">
      <v>0.4</v>
    </oc>
    <nc r="K436" t="inlineStr">
      <is>
        <t>Дагестан</t>
      </is>
    </nc>
  </rcc>
  <rcc rId="59960" sId="12">
    <oc r="L436" t="inlineStr">
      <is>
        <t>173/250</t>
      </is>
    </oc>
    <nc r="L436"/>
  </rcc>
  <rcc rId="59961" sId="12">
    <oc r="M436" t="inlineStr">
      <is>
        <t>Ф-12</t>
      </is>
    </oc>
    <nc r="M436"/>
  </rcc>
  <rcc rId="59962" sId="12">
    <oc r="N436" t="inlineStr">
      <is>
        <t>Б-1</t>
      </is>
    </oc>
    <nc r="N436"/>
  </rcc>
  <rcc rId="59963" sId="12">
    <oc r="O436">
      <v>42679</v>
    </oc>
    <nc r="O436"/>
  </rcc>
  <rcc rId="59964" sId="12">
    <oc r="P436">
      <v>57</v>
    </oc>
    <nc r="P436"/>
  </rcc>
  <rcc rId="59965" sId="12">
    <nc r="A441">
      <v>78</v>
    </nc>
  </rcc>
  <rcc rId="59966" sId="12">
    <oc r="B441" t="inlineStr">
      <is>
        <t>Буйнакские ГЭС</t>
      </is>
    </oc>
    <nc r="B441" t="inlineStr">
      <is>
        <t>МО "село Кандаураул" Хасавюртовского района РД, в лице главы Алхаматов Х.</t>
      </is>
    </nc>
  </rcc>
  <rcc rId="59967" sId="12">
    <oc r="C441">
      <v>62</v>
    </oc>
    <nc r="C441" t="inlineStr">
      <is>
        <t>водонапорная станция</t>
      </is>
    </nc>
  </rcc>
  <rcc rId="59968" sId="12">
    <oc r="D441">
      <v>42680</v>
    </oc>
    <nc r="D441" t="inlineStr">
      <is>
        <t>РД, Хасавюртовский район, с. Кандаураул</t>
      </is>
    </nc>
  </rcc>
  <rcc rId="59969" sId="12">
    <oc r="E441" t="inlineStr">
      <is>
        <t xml:space="preserve">Баматказиева Хатимат Ильясовна </t>
      </is>
    </oc>
    <nc r="E441">
      <v>5</v>
    </nc>
  </rcc>
  <rcc rId="59970" sId="12">
    <oc r="F441" t="inlineStr">
      <is>
        <t xml:space="preserve">жилой дом </t>
      </is>
    </oc>
    <nc r="F441">
      <v>5</v>
    </nc>
  </rcc>
  <rcc rId="59971" sId="12">
    <oc r="G441" t="inlineStr">
      <is>
        <t>г. Буйнакск ул. Новый гор.-2 уч №315</t>
      </is>
    </oc>
    <nc r="G441">
      <v>0</v>
    </nc>
  </rcc>
  <rcc rId="59972" sId="12">
    <oc r="H441">
      <v>5</v>
    </oc>
    <nc r="H441">
      <v>0.4</v>
    </nc>
  </rcc>
  <rcc rId="59973" sId="12">
    <oc r="I441">
      <v>5</v>
    </oc>
    <nc r="I441" t="inlineStr">
      <is>
        <t>7/100</t>
      </is>
    </nc>
  </rcc>
  <rcc rId="59974" sId="12">
    <oc r="J441">
      <v>0</v>
    </oc>
    <nc r="J441" t="inlineStr">
      <is>
        <t>ф №3</t>
      </is>
    </nc>
  </rcc>
  <rcc rId="59975" sId="12">
    <oc r="K441">
      <v>0.4</v>
    </oc>
    <nc r="K441" t="inlineStr">
      <is>
        <t>Дагестан</t>
      </is>
    </nc>
  </rcc>
  <rcc rId="59976" sId="12">
    <oc r="L441" t="inlineStr">
      <is>
        <t>52/1000</t>
      </is>
    </oc>
    <nc r="L441"/>
  </rcc>
  <rcc rId="59977" sId="12">
    <oc r="M441" t="inlineStr">
      <is>
        <t>Ф-12</t>
      </is>
    </oc>
    <nc r="M441"/>
  </rcc>
  <rcc rId="59978" sId="12">
    <oc r="N441" t="inlineStr">
      <is>
        <t>Б-1</t>
      </is>
    </oc>
    <nc r="N441"/>
  </rcc>
  <rcc rId="59979" sId="12">
    <oc r="O441">
      <v>42680</v>
    </oc>
    <nc r="O441"/>
  </rcc>
  <rcc rId="59980" sId="12">
    <oc r="P441">
      <v>62</v>
    </oc>
    <nc r="P441"/>
  </rcc>
  <rcc rId="59981" sId="12">
    <nc r="A442">
      <v>157</v>
    </nc>
  </rcc>
  <rcc rId="59982" sId="12">
    <oc r="B442" t="inlineStr">
      <is>
        <t>Буйнакские ГЭС</t>
      </is>
    </oc>
    <nc r="B442" t="inlineStr">
      <is>
        <t>Сулейманова Зейнабат Магомедалиевна</t>
      </is>
    </nc>
  </rcc>
  <rcc rId="59983" sId="12">
    <oc r="C442">
      <v>63</v>
    </oc>
    <nc r="C442" t="inlineStr">
      <is>
        <t>жилой дом</t>
      </is>
    </nc>
  </rcc>
  <rcc rId="59984" sId="12">
    <oc r="D442">
      <v>42680</v>
    </oc>
    <nc r="D442" t="inlineStr">
      <is>
        <t>Дербентский  район,                   с.Н.Джалган</t>
      </is>
    </nc>
  </rcc>
  <rcc rId="59985" sId="12">
    <oc r="E442" t="inlineStr">
      <is>
        <t xml:space="preserve">Абдулаева Хадижат Ахмедовна </t>
      </is>
    </oc>
    <nc r="E442">
      <v>3</v>
    </nc>
  </rcc>
  <rcc rId="59986" sId="12">
    <oc r="F442" t="inlineStr">
      <is>
        <t xml:space="preserve">жилой дом </t>
      </is>
    </oc>
    <nc r="F442">
      <v>3</v>
    </nc>
  </rcc>
  <rcc rId="59987" sId="12">
    <oc r="G442" t="inlineStr">
      <is>
        <t>г. Буйнакск ул. Новый гор-2 уч №315А.</t>
      </is>
    </oc>
    <nc r="G442">
      <v>0</v>
    </nc>
  </rcc>
  <rcc rId="59988" sId="12">
    <oc r="H442">
      <v>5</v>
    </oc>
    <nc r="H442">
      <v>0.4</v>
    </nc>
  </rcc>
  <rcc rId="59989" sId="12">
    <oc r="I442">
      <v>5</v>
    </oc>
    <nc r="I442" t="inlineStr">
      <is>
        <t>8/160</t>
      </is>
    </nc>
  </rcc>
  <rcc rId="59990" sId="12">
    <oc r="J442">
      <v>0</v>
    </oc>
    <nc r="J442" t="inlineStr">
      <is>
        <t>Ф №13</t>
      </is>
    </nc>
  </rcc>
  <rcc rId="59991" sId="12">
    <oc r="K442">
      <v>0.4</v>
    </oc>
    <nc r="K442" t="inlineStr">
      <is>
        <t>Дербент-330</t>
      </is>
    </nc>
  </rcc>
  <rcc rId="59992" sId="12">
    <oc r="L442" t="inlineStr">
      <is>
        <t>52/1000</t>
      </is>
    </oc>
    <nc r="L442"/>
  </rcc>
  <rcc rId="59993" sId="12">
    <oc r="M442" t="inlineStr">
      <is>
        <t>Ф-12</t>
      </is>
    </oc>
    <nc r="M442"/>
  </rcc>
  <rcc rId="59994" sId="12">
    <oc r="N442" t="inlineStr">
      <is>
        <t>Б-1</t>
      </is>
    </oc>
    <nc r="N442"/>
  </rcc>
  <rcc rId="59995" sId="12">
    <oc r="O442">
      <v>42680</v>
    </oc>
    <nc r="O442"/>
  </rcc>
  <rcc rId="59996" sId="12">
    <oc r="P442">
      <v>63</v>
    </oc>
    <nc r="P442"/>
  </rcc>
  <rcc rId="59997" sId="12">
    <nc r="A443">
      <v>177</v>
    </nc>
  </rcc>
  <rcc rId="59998" sId="12">
    <oc r="B443" t="inlineStr">
      <is>
        <t>Буйнакские ГЭС</t>
      </is>
    </oc>
    <nc r="B443" t="inlineStr">
      <is>
        <t>Мирзоев Радим Назимаганович</t>
      </is>
    </nc>
  </rcc>
  <rcc rId="59999" sId="12">
    <oc r="C443">
      <v>73</v>
    </oc>
    <nc r="C443" t="inlineStr">
      <is>
        <t>жилой дом</t>
      </is>
    </nc>
  </rcc>
  <rcc rId="60000" sId="12">
    <oc r="D443">
      <v>42682</v>
    </oc>
    <nc r="D443" t="inlineStr">
      <is>
        <t>Дербентский район, с.Сабнова</t>
      </is>
    </nc>
  </rcc>
  <rcc rId="60001" sId="12">
    <oc r="E443" t="inlineStr">
      <is>
        <t xml:space="preserve">Ханбулатова Написат Бибулатовна </t>
      </is>
    </oc>
    <nc r="E443">
      <v>3</v>
    </nc>
  </rcc>
  <rcc rId="60002" sId="12">
    <oc r="F443" t="inlineStr">
      <is>
        <t xml:space="preserve">жилой дом </t>
      </is>
    </oc>
    <nc r="F443">
      <v>3</v>
    </nc>
  </rcc>
  <rcc rId="60003" sId="12">
    <oc r="G443" t="inlineStr">
      <is>
        <t>г. Буйнакск ул. С.Даибова 9а</t>
      </is>
    </oc>
    <nc r="G443">
      <v>0</v>
    </nc>
  </rcc>
  <rcc rId="60004" sId="12">
    <oc r="H443">
      <v>5</v>
    </oc>
    <nc r="H443">
      <v>0.4</v>
    </nc>
  </rcc>
  <rcc rId="60005" sId="12">
    <oc r="I443">
      <v>5</v>
    </oc>
    <nc r="I443" t="inlineStr">
      <is>
        <t>15/160</t>
      </is>
    </nc>
  </rcc>
  <rcc rId="60006" sId="12">
    <oc r="J443">
      <v>0</v>
    </oc>
    <nc r="J443" t="inlineStr">
      <is>
        <t>Ф №7</t>
      </is>
    </nc>
  </rcc>
  <rcc rId="60007" sId="12">
    <oc r="K443">
      <v>0.4</v>
    </oc>
    <nc r="K443" t="inlineStr">
      <is>
        <t>Дербент-Западная</t>
      </is>
    </nc>
  </rcc>
  <rcc rId="60008" sId="12">
    <oc r="L443" t="inlineStr">
      <is>
        <t>190/630</t>
      </is>
    </oc>
    <nc r="L443"/>
  </rcc>
  <rcc rId="60009" sId="12">
    <oc r="M443" t="inlineStr">
      <is>
        <t>Ф-5</t>
      </is>
    </oc>
    <nc r="M443"/>
  </rcc>
  <rcc rId="60010" sId="12">
    <oc r="N443" t="inlineStr">
      <is>
        <t>Б-1</t>
      </is>
    </oc>
    <nc r="N443"/>
  </rcc>
  <rcc rId="60011" sId="12">
    <oc r="O443">
      <v>42682</v>
    </oc>
    <nc r="O443"/>
  </rcc>
  <rcc rId="60012" sId="12">
    <oc r="P443">
      <v>73</v>
    </oc>
    <nc r="P443"/>
  </rcc>
  <rcc rId="60013" sId="12">
    <nc r="A444">
      <v>75</v>
    </nc>
  </rcc>
  <rcc rId="60014" sId="12">
    <oc r="B444" t="inlineStr">
      <is>
        <t>Буйнакские ГЭС</t>
      </is>
    </oc>
    <nc r="B444" t="inlineStr">
      <is>
        <t>Магомедов Адам Ашуралиевич</t>
      </is>
    </nc>
  </rcc>
  <rcc rId="60015" sId="12">
    <oc r="C444">
      <v>74</v>
    </oc>
    <nc r="C444" t="inlineStr">
      <is>
        <t>АЗС</t>
      </is>
    </nc>
  </rcc>
  <rcc rId="60016" sId="12">
    <oc r="D444">
      <v>42682</v>
    </oc>
    <nc r="D444" t="inlineStr">
      <is>
        <t>РД, Дербентский район, с. Джалган, ФАД М-29 "Кавказ" на 940 км. +200 м.</t>
      </is>
    </nc>
  </rcc>
  <rcc rId="60017" sId="12">
    <oc r="E444" t="inlineStr">
      <is>
        <t xml:space="preserve">Набиева Умгани Джамалудиновна </t>
      </is>
    </oc>
    <nc r="E444">
      <v>15</v>
    </nc>
  </rcc>
  <rcc rId="60018" sId="12">
    <oc r="F444" t="inlineStr">
      <is>
        <t xml:space="preserve">жилой дом </t>
      </is>
    </oc>
    <nc r="F444">
      <v>15</v>
    </nc>
  </rcc>
  <rcc rId="60019" sId="12">
    <oc r="G444" t="inlineStr">
      <is>
        <t>г. Буйнакск Дружба  63 стр1 кв 11</t>
      </is>
    </oc>
    <nc r="G444">
      <v>0</v>
    </nc>
  </rcc>
  <rcc rId="60020" sId="12">
    <oc r="H444">
      <v>5</v>
    </oc>
    <nc r="H444">
      <v>0.4</v>
    </nc>
  </rcc>
  <rcc rId="60021" sId="12">
    <oc r="I444">
      <v>5</v>
    </oc>
    <nc r="I444" t="inlineStr">
      <is>
        <t>297/25</t>
      </is>
    </nc>
  </rcc>
  <rcc rId="60022" sId="12">
    <oc r="J444">
      <v>0</v>
    </oc>
    <nc r="J444" t="inlineStr">
      <is>
        <t>ф №5</t>
      </is>
    </nc>
  </rcc>
  <rcc rId="60023" sId="12">
    <oc r="K444">
      <v>0.4</v>
    </oc>
    <nc r="K444" t="inlineStr">
      <is>
        <t xml:space="preserve">Дербент-Южная </t>
      </is>
    </nc>
  </rcc>
  <rcc rId="60024" sId="12">
    <oc r="L444" t="inlineStr">
      <is>
        <t>123/400</t>
      </is>
    </oc>
    <nc r="L444"/>
  </rcc>
  <rcc rId="60025" sId="12">
    <oc r="M444" t="inlineStr">
      <is>
        <t>Ф-10</t>
      </is>
    </oc>
    <nc r="M444"/>
  </rcc>
  <rcc rId="60026" sId="12">
    <oc r="N444" t="inlineStr">
      <is>
        <t>Б-1</t>
      </is>
    </oc>
    <nc r="N444"/>
  </rcc>
  <rcc rId="60027" sId="12">
    <oc r="O444">
      <v>42682</v>
    </oc>
    <nc r="O444"/>
  </rcc>
  <rcc rId="60028" sId="12">
    <oc r="P444">
      <v>74</v>
    </oc>
    <nc r="P444"/>
  </rcc>
  <rcc rId="60029" sId="12">
    <nc r="A445">
      <v>64</v>
    </nc>
  </rcc>
  <rcc rId="60030" sId="12">
    <oc r="B445" t="inlineStr">
      <is>
        <t>Буйнакские ГЭС</t>
      </is>
    </oc>
    <nc r="B445" t="inlineStr">
      <is>
        <t>Абдулбасиров Мурад Насирдинович</t>
      </is>
    </nc>
  </rcc>
  <rcc rId="60031" sId="12">
    <oc r="C445">
      <v>75</v>
    </oc>
    <nc r="C445" t="inlineStr">
      <is>
        <t>ателье</t>
      </is>
    </nc>
  </rcc>
  <rcc rId="60032" sId="12">
    <oc r="D445">
      <v>42683</v>
    </oc>
    <nc r="D445" t="inlineStr">
      <is>
        <t>РД, Казбековский район, с. Дылым, пр. И. Шамиля</t>
      </is>
    </nc>
  </rcc>
  <rcc rId="60033" sId="12">
    <oc r="E445" t="inlineStr">
      <is>
        <t xml:space="preserve">Ахмедов Игорь Алиевич </t>
      </is>
    </oc>
    <nc r="E445">
      <v>15</v>
    </nc>
  </rcc>
  <rcc rId="60034" sId="12">
    <oc r="F445" t="inlineStr">
      <is>
        <t xml:space="preserve">жилой дом </t>
      </is>
    </oc>
    <nc r="F445">
      <v>15</v>
    </nc>
  </rcc>
  <rcc rId="60035" sId="12">
    <oc r="G445" t="inlineStr">
      <is>
        <t>г. Буйнакск ул. Новый гор.-2 жилгорд. ДСОС</t>
      </is>
    </oc>
    <nc r="G445">
      <v>0</v>
    </nc>
  </rcc>
  <rcc rId="60036" sId="12">
    <oc r="H445">
      <v>5</v>
    </oc>
    <nc r="H445">
      <v>0.4</v>
    </nc>
  </rcc>
  <rcc rId="60037" sId="12">
    <oc r="I445">
      <v>5</v>
    </oc>
    <nc r="I445" t="inlineStr">
      <is>
        <t>19/160</t>
      </is>
    </nc>
  </rcc>
  <rcc rId="60038" sId="12">
    <oc r="J445">
      <v>0</v>
    </oc>
    <nc r="J445" t="inlineStr">
      <is>
        <t>ф №1</t>
      </is>
    </nc>
  </rcc>
  <rcc rId="60039" sId="12">
    <oc r="K445">
      <v>0.4</v>
    </oc>
    <nc r="K445" t="inlineStr">
      <is>
        <t xml:space="preserve">Дылым </t>
      </is>
    </nc>
  </rcc>
  <rcc rId="60040" sId="12">
    <oc r="L445" t="inlineStr">
      <is>
        <t>52/1000</t>
      </is>
    </oc>
    <nc r="L445"/>
  </rcc>
  <rcc rId="60041" sId="12">
    <oc r="M445" t="inlineStr">
      <is>
        <t>Ф-12</t>
      </is>
    </oc>
    <nc r="M445"/>
  </rcc>
  <rcc rId="60042" sId="12">
    <oc r="N445" t="inlineStr">
      <is>
        <t>Б-1</t>
      </is>
    </oc>
    <nc r="N445"/>
  </rcc>
  <rcc rId="60043" sId="12">
    <oc r="O445">
      <v>42683</v>
    </oc>
    <nc r="O445"/>
  </rcc>
  <rcc rId="60044" sId="12">
    <oc r="P445">
      <v>75</v>
    </oc>
    <nc r="P445"/>
  </rcc>
  <rcc rId="60045" sId="12">
    <nc r="A446">
      <v>16</v>
    </nc>
  </rcc>
  <rcc rId="60046" sId="12">
    <oc r="B446" t="inlineStr">
      <is>
        <t>Буйнакские ГЭС</t>
      </is>
    </oc>
    <nc r="B446" t="inlineStr">
      <is>
        <t>Сулейманова Валентина Аразхановна</t>
      </is>
    </nc>
  </rcc>
  <rcc rId="60047" sId="12">
    <oc r="C446">
      <v>76</v>
    </oc>
    <nc r="C446" t="inlineStr">
      <is>
        <t>свадебный зал</t>
      </is>
    </nc>
  </rcc>
  <rcc rId="60048" sId="12">
    <oc r="D446">
      <v>42683</v>
    </oc>
    <nc r="D446" t="inlineStr">
      <is>
        <t>РД, Табасаранский район, с. Дарваг</t>
      </is>
    </nc>
  </rcc>
  <rcc rId="60049" sId="12">
    <oc r="E446" t="inlineStr">
      <is>
        <t xml:space="preserve">Ажуев Алавутдин Абдулхакимович </t>
      </is>
    </oc>
    <nc r="E446">
      <v>10</v>
    </nc>
  </rcc>
  <rcc rId="60050" sId="12">
    <oc r="F446" t="inlineStr">
      <is>
        <t xml:space="preserve">жилой дом </t>
      </is>
    </oc>
    <nc r="F446">
      <v>10</v>
    </nc>
  </rcc>
  <rcc rId="60051" sId="12">
    <oc r="G446" t="inlineStr">
      <is>
        <t>г. Буйнакск ул. Горького 1</t>
      </is>
    </oc>
    <nc r="G446">
      <v>0</v>
    </nc>
  </rcc>
  <rcc rId="60052" sId="12">
    <oc r="H446">
      <v>5</v>
    </oc>
    <nc r="H446">
      <v>0.4</v>
    </nc>
  </rcc>
  <rcc rId="60053" sId="12">
    <oc r="I446">
      <v>5</v>
    </oc>
    <nc r="I446" t="inlineStr">
      <is>
        <t>7/160</t>
      </is>
    </nc>
  </rcc>
  <rcc rId="60054" sId="12">
    <oc r="J446">
      <v>0</v>
    </oc>
    <nc r="J446" t="inlineStr">
      <is>
        <t>ф №2</t>
      </is>
    </nc>
  </rcc>
  <rcc rId="60055" sId="12">
    <oc r="K446">
      <v>0.4</v>
    </oc>
    <nc r="K446" t="inlineStr">
      <is>
        <t>Ерси</t>
      </is>
    </nc>
  </rcc>
  <rcc rId="60056" sId="12">
    <oc r="L446" t="inlineStr">
      <is>
        <t>108/400</t>
      </is>
    </oc>
    <nc r="L446"/>
  </rcc>
  <rcc rId="60057" sId="12">
    <oc r="M446" t="inlineStr">
      <is>
        <t>Ф-5</t>
      </is>
    </oc>
    <nc r="M446"/>
  </rcc>
  <rcc rId="60058" sId="12">
    <oc r="N446" t="inlineStr">
      <is>
        <t>Б-1</t>
      </is>
    </oc>
    <nc r="N446"/>
  </rcc>
  <rcc rId="60059" sId="12">
    <oc r="O446">
      <v>42683</v>
    </oc>
    <nc r="O446"/>
  </rcc>
  <rcc rId="60060" sId="12">
    <oc r="P446">
      <v>76</v>
    </oc>
    <nc r="P446"/>
  </rcc>
  <rcc rId="60061" sId="12">
    <nc r="A447">
      <v>72</v>
    </nc>
  </rcc>
  <rcc rId="60062" sId="12">
    <oc r="B447" t="inlineStr">
      <is>
        <t>Буйнакские ГЭС</t>
      </is>
    </oc>
    <nc r="B447" t="inlineStr">
      <is>
        <t>Администрация МО СП "с/с Хели-Пенджикский" Табасаранского района РД, в лице главы Магомедова Видади Шахвердиевича</t>
      </is>
    </nc>
  </rcc>
  <rcc rId="60063" sId="12">
    <oc r="C447">
      <v>77</v>
    </oc>
    <nc r="C447" t="inlineStr">
      <is>
        <t>жилой МКР</t>
      </is>
    </nc>
  </rcc>
  <rcc rId="60064" sId="12">
    <oc r="D447">
      <v>42683</v>
    </oc>
    <nc r="D447" t="inlineStr">
      <is>
        <t>РД, Табасаранский район, с. Хели-Пенджик</t>
      </is>
    </nc>
  </rcc>
  <rcc rId="60065" sId="12">
    <oc r="E447" t="inlineStr">
      <is>
        <t xml:space="preserve">Махмудов Имандин Магомедович </t>
      </is>
    </oc>
    <nc r="E447">
      <v>50</v>
    </nc>
  </rcc>
  <rcc rId="60066" sId="12">
    <oc r="F447" t="inlineStr">
      <is>
        <t xml:space="preserve">жилой дом </t>
      </is>
    </oc>
    <nc r="F447">
      <v>50</v>
    </nc>
  </rcc>
  <rcc rId="60067" sId="12">
    <oc r="G447" t="inlineStr">
      <is>
        <t>г. Буйнакс ул. Новый гор-2 уч №179</t>
      </is>
    </oc>
    <nc r="G447">
      <v>0</v>
    </nc>
  </rcc>
  <rcc rId="60068" sId="12">
    <oc r="H447">
      <v>5</v>
    </oc>
    <nc r="H447">
      <v>10</v>
    </nc>
  </rcc>
  <rcc rId="60069" sId="12">
    <oc r="I447">
      <v>5</v>
    </oc>
    <nc r="I447" t="inlineStr">
      <is>
        <t>100 кВА</t>
      </is>
    </nc>
  </rcc>
  <rcc rId="60070" sId="12">
    <oc r="J447">
      <v>0</v>
    </oc>
    <nc r="J447" t="inlineStr">
      <is>
        <t>ф №1</t>
      </is>
    </nc>
  </rcc>
  <rcc rId="60071" sId="12">
    <oc r="K447">
      <v>0.4</v>
    </oc>
    <nc r="K447" t="inlineStr">
      <is>
        <t>Ерси</t>
      </is>
    </nc>
  </rcc>
  <rcc rId="60072" sId="12">
    <oc r="L447" t="inlineStr">
      <is>
        <t>173/250</t>
      </is>
    </oc>
    <nc r="L447"/>
  </rcc>
  <rcc rId="60073" sId="12">
    <oc r="M447" t="inlineStr">
      <is>
        <t>Ф-12</t>
      </is>
    </oc>
    <nc r="M447"/>
  </rcc>
  <rcc rId="60074" sId="12">
    <oc r="N447" t="inlineStr">
      <is>
        <t>Б-1</t>
      </is>
    </oc>
    <nc r="N447"/>
  </rcc>
  <rcc rId="60075" sId="12">
    <oc r="O447">
      <v>42683</v>
    </oc>
    <nc r="O447"/>
  </rcc>
  <rcc rId="60076" sId="12">
    <oc r="P447">
      <v>77</v>
    </oc>
    <nc r="P447"/>
  </rcc>
  <rcc rId="60077" sId="12">
    <nc r="A448">
      <v>255</v>
    </nc>
  </rcc>
  <rcc rId="60078" sId="12">
    <oc r="B448" t="inlineStr">
      <is>
        <t>Буйнакские ГЭС</t>
      </is>
    </oc>
    <nc r="B448" t="inlineStr">
      <is>
        <t>Имангазалиев Имангазали Магомедович</t>
      </is>
    </nc>
  </rcc>
  <rcc rId="60079" sId="12">
    <oc r="C448">
      <v>78</v>
    </oc>
    <nc r="C448" t="inlineStr">
      <is>
        <t>жилой дом</t>
      </is>
    </nc>
  </rcc>
  <rcc rId="60080" sId="12">
    <oc r="D448">
      <v>42688</v>
    </oc>
    <nc r="D448" t="inlineStr">
      <is>
        <t>РД,Шамильский район, сел. Куаниб</t>
      </is>
    </nc>
  </rcc>
  <rcc rId="60081" sId="12">
    <oc r="E448" t="inlineStr">
      <is>
        <t xml:space="preserve">Чупаев Тагир Ибрагимович </t>
      </is>
    </oc>
    <nc r="E448">
      <v>10</v>
    </nc>
  </rcc>
  <rcc rId="60082" sId="12">
    <oc r="F448" t="inlineStr">
      <is>
        <t xml:space="preserve">жилой дом </t>
      </is>
    </oc>
    <nc r="F448">
      <v>10</v>
    </nc>
  </rcc>
  <rcc rId="60083" sId="12">
    <oc r="G448" t="inlineStr">
      <is>
        <t>г. Буйнакск ул. Чайковского 7</t>
      </is>
    </oc>
    <nc r="G448">
      <v>0</v>
    </nc>
  </rcc>
  <rcc rId="60084" sId="12">
    <oc r="H448">
      <v>5</v>
    </oc>
    <nc r="H448">
      <v>0.4</v>
    </nc>
  </rcc>
  <rcc rId="60085" sId="12">
    <oc r="I448">
      <v>5</v>
    </oc>
    <nc r="I448" t="inlineStr">
      <is>
        <t>15/160</t>
      </is>
    </nc>
  </rcc>
  <rcc rId="60086" sId="12">
    <oc r="J448">
      <v>0</v>
    </oc>
    <nc r="J448" t="inlineStr">
      <is>
        <t>ф №1</t>
      </is>
    </nc>
  </rcc>
  <rcc rId="60087" sId="12">
    <oc r="K448">
      <v>0.4</v>
    </oc>
    <nc r="K448" t="inlineStr">
      <is>
        <t>Заиб</t>
      </is>
    </nc>
  </rcc>
  <rcc rId="60088" sId="12">
    <oc r="L448" t="inlineStr">
      <is>
        <t>4/315</t>
      </is>
    </oc>
    <nc r="L448"/>
  </rcc>
  <rcc rId="60089" sId="12">
    <oc r="M448" t="inlineStr">
      <is>
        <t>Ф-4</t>
      </is>
    </oc>
    <nc r="M448"/>
  </rcc>
  <rcc rId="60090" sId="12">
    <oc r="N448" t="inlineStr">
      <is>
        <t>Б-1</t>
      </is>
    </oc>
    <nc r="N448"/>
  </rcc>
  <rcc rId="60091" sId="12">
    <oc r="O448">
      <v>42688</v>
    </oc>
    <nc r="O448"/>
  </rcc>
  <rcc rId="60092" sId="12">
    <oc r="P448">
      <v>78</v>
    </oc>
    <nc r="P448"/>
  </rcc>
  <rcc rId="60093" sId="12">
    <nc r="A449">
      <v>257</v>
    </nc>
  </rcc>
  <rcc rId="60094" sId="12">
    <oc r="B449" t="inlineStr">
      <is>
        <t>Буйнакские ГЭС</t>
      </is>
    </oc>
    <nc r="B449" t="inlineStr">
      <is>
        <t>Магомедова Айзанат Магомедовна</t>
      </is>
    </nc>
  </rcc>
  <rcc rId="60095" sId="12">
    <oc r="C449">
      <v>79</v>
    </oc>
    <nc r="C449" t="inlineStr">
      <is>
        <t>жилой дом</t>
      </is>
    </nc>
  </rcc>
  <rcc rId="60096" sId="12">
    <oc r="D449">
      <v>42688</v>
    </oc>
    <nc r="D449" t="inlineStr">
      <is>
        <t>РД,Шамильский район, сел.Голотль</t>
      </is>
    </nc>
  </rcc>
  <rcc rId="60097" sId="12">
    <oc r="E449" t="inlineStr">
      <is>
        <t xml:space="preserve">Абдулкадыров Магомед Абасович </t>
      </is>
    </oc>
    <nc r="E449">
      <v>6</v>
    </nc>
  </rcc>
  <rcc rId="60098" sId="12">
    <oc r="F449" t="inlineStr">
      <is>
        <t xml:space="preserve">жилой дом </t>
      </is>
    </oc>
    <nc r="F449">
      <v>6</v>
    </nc>
  </rcc>
  <rcc rId="60099" sId="12">
    <oc r="G449" t="inlineStr">
      <is>
        <t>г. Буйнакс ул. Новый гор-2 уч №135</t>
      </is>
    </oc>
    <nc r="G449">
      <v>0</v>
    </nc>
  </rcc>
  <rcc rId="60100" sId="12">
    <oc r="H449">
      <v>5</v>
    </oc>
    <nc r="H449">
      <v>0.4</v>
    </nc>
  </rcc>
  <rcc rId="60101" sId="12">
    <oc r="I449">
      <v>5</v>
    </oc>
    <nc r="I449" t="inlineStr">
      <is>
        <t>5/400</t>
      </is>
    </nc>
  </rcc>
  <rcc rId="60102" sId="12">
    <oc r="J449">
      <v>0</v>
    </oc>
    <nc r="J449" t="inlineStr">
      <is>
        <t>ф №3</t>
      </is>
    </nc>
  </rcc>
  <rcc rId="60103" sId="12">
    <oc r="K449">
      <v>0.4</v>
    </oc>
    <nc r="K449" t="inlineStr">
      <is>
        <t>Заиб</t>
      </is>
    </nc>
  </rcc>
  <rcc rId="60104" sId="12">
    <oc r="L449" t="inlineStr">
      <is>
        <t>52/100</t>
      </is>
    </oc>
    <nc r="L449"/>
  </rcc>
  <rcc rId="60105" sId="12">
    <oc r="M449" t="inlineStr">
      <is>
        <t>Ф-12</t>
      </is>
    </oc>
    <nc r="M449"/>
  </rcc>
  <rcc rId="60106" sId="12">
    <oc r="N449" t="inlineStr">
      <is>
        <t>Б-1</t>
      </is>
    </oc>
    <nc r="N449"/>
  </rcc>
  <rcc rId="60107" sId="12">
    <oc r="O449">
      <v>42688</v>
    </oc>
    <nc r="O449"/>
  </rcc>
  <rcc rId="60108" sId="12">
    <oc r="P449">
      <v>79</v>
    </oc>
    <nc r="P449"/>
  </rcc>
  <rcc rId="60109" sId="12">
    <nc r="A450">
      <v>266</v>
    </nc>
  </rcc>
  <rcc rId="60110" sId="12">
    <oc r="B450" t="inlineStr">
      <is>
        <t>Буйнакские ГЭС</t>
      </is>
    </oc>
    <nc r="B450" t="inlineStr">
      <is>
        <t>Исмаилова Аминат Магомедовна</t>
      </is>
    </nc>
  </rcc>
  <rcc rId="60111" sId="12">
    <oc r="C450">
      <v>80</v>
    </oc>
    <nc r="C450" t="inlineStr">
      <is>
        <t>жилой дом</t>
      </is>
    </nc>
  </rcc>
  <rcc rId="60112" sId="12">
    <oc r="D450">
      <v>42706</v>
    </oc>
    <nc r="D450" t="inlineStr">
      <is>
        <t>РД,Шамильский район, сел.Голотль</t>
      </is>
    </nc>
  </rcc>
  <rcc rId="60113" sId="12">
    <oc r="E450" t="inlineStr">
      <is>
        <t xml:space="preserve">Магомедов Магомедрасул Муртазалиевич </t>
      </is>
    </oc>
    <nc r="E450">
      <v>10</v>
    </nc>
  </rcc>
  <rcc rId="60114" sId="12">
    <oc r="F450" t="inlineStr">
      <is>
        <t xml:space="preserve">жилой дом </t>
      </is>
    </oc>
    <nc r="F450">
      <v>10</v>
    </nc>
  </rcc>
  <rcc rId="60115" sId="12">
    <oc r="G450" t="inlineStr">
      <is>
        <t>г. Буйнакс ул. Новый гор-2 уч №30</t>
      </is>
    </oc>
    <nc r="G450">
      <v>0</v>
    </nc>
  </rcc>
  <rcc rId="60116" sId="12">
    <oc r="H450">
      <v>5</v>
    </oc>
    <nc r="H450">
      <v>0.4</v>
    </nc>
  </rcc>
  <rcc rId="60117" sId="12">
    <oc r="I450">
      <v>5</v>
    </oc>
    <nc r="I450" t="inlineStr">
      <is>
        <t>3/250</t>
      </is>
    </nc>
  </rcc>
  <rcc rId="60118" sId="12">
    <oc r="J450">
      <v>0</v>
    </oc>
    <nc r="J450" t="inlineStr">
      <is>
        <t>ф №3</t>
      </is>
    </nc>
  </rcc>
  <rcc rId="60119" sId="12">
    <oc r="K450">
      <v>0.4</v>
    </oc>
    <nc r="K450" t="inlineStr">
      <is>
        <t>Заиб</t>
      </is>
    </nc>
  </rcc>
  <rcc rId="60120" sId="12">
    <oc r="L450" t="inlineStr">
      <is>
        <t>173/250</t>
      </is>
    </oc>
    <nc r="L450"/>
  </rcc>
  <rcc rId="60121" sId="12">
    <oc r="M450" t="inlineStr">
      <is>
        <t>Ф-12</t>
      </is>
    </oc>
    <nc r="M450"/>
  </rcc>
  <rcc rId="60122" sId="12">
    <oc r="N450" t="inlineStr">
      <is>
        <t>Б-1</t>
      </is>
    </oc>
    <nc r="N450"/>
  </rcc>
  <rcc rId="60123" sId="12">
    <oc r="O450">
      <v>42706</v>
    </oc>
    <nc r="O450"/>
  </rcc>
  <rcc rId="60124" sId="12">
    <oc r="P450">
      <v>80</v>
    </oc>
    <nc r="P450"/>
  </rcc>
  <rcc rId="60125" sId="12">
    <nc r="A438">
      <v>54</v>
    </nc>
  </rcc>
  <rcc rId="60126" sId="12">
    <oc r="B438" t="inlineStr">
      <is>
        <t>Буйнакские ГЭС</t>
      </is>
    </oc>
    <nc r="B438" t="inlineStr">
      <is>
        <t>ГАУ РД "Сейсмобезопасность", в лице Алиева Махача Алиевича</t>
      </is>
    </nc>
  </rcc>
  <rcc rId="60127" sId="12">
    <oc r="C438">
      <v>59</v>
    </oc>
    <nc r="C438" t="inlineStr">
      <is>
        <t>детский сад на 140 мест</t>
      </is>
    </nc>
  </rcc>
  <rcc rId="60128" sId="12">
    <oc r="D438">
      <v>42679</v>
    </oc>
    <nc r="D438" t="inlineStr">
      <is>
        <t>РД, г.Каспийск, МКР №8</t>
      </is>
    </nc>
  </rcc>
  <rcc rId="60129" sId="12">
    <oc r="E438" t="inlineStr">
      <is>
        <t xml:space="preserve">Муртазалиева Лейлаханум Магомедрашидовна </t>
      </is>
    </oc>
    <nc r="E438">
      <v>102</v>
    </nc>
  </rcc>
  <rcc rId="60130" sId="12">
    <oc r="F438" t="inlineStr">
      <is>
        <t xml:space="preserve">жилой дом </t>
      </is>
    </oc>
    <nc r="F438">
      <v>102</v>
    </nc>
  </rcc>
  <rcc rId="60131" sId="12">
    <oc r="G438" t="inlineStr">
      <is>
        <t>г. Буйнакск Майора Крюкова 1г</t>
      </is>
    </oc>
    <nc r="G438">
      <v>0</v>
    </nc>
  </rcc>
  <rcc rId="60132" sId="12">
    <oc r="H438">
      <v>5</v>
    </oc>
    <nc r="H438">
      <v>0.4</v>
    </nc>
  </rcc>
  <rcc rId="60133" sId="12">
    <oc r="I438">
      <v>5</v>
    </oc>
    <nc r="I438" t="inlineStr">
      <is>
        <t>817/1000 (ТСН "Теплый")</t>
      </is>
    </nc>
  </rcc>
  <rcc rId="60134" sId="12">
    <oc r="J438">
      <v>0</v>
    </oc>
    <nc r="J438" t="inlineStr">
      <is>
        <t>ф №6</t>
      </is>
    </nc>
  </rcc>
  <rcc rId="60135" sId="12">
    <oc r="K438">
      <v>0.4</v>
    </oc>
    <nc r="K438" t="inlineStr">
      <is>
        <t xml:space="preserve">ЗТМ    </t>
      </is>
    </nc>
  </rcc>
  <rcc rId="60136" sId="12">
    <oc r="L438" t="inlineStr">
      <is>
        <t>89/160</t>
      </is>
    </oc>
    <nc r="L438"/>
  </rcc>
  <rcc rId="60137" sId="12">
    <oc r="M438" t="inlineStr">
      <is>
        <t>Ф-2</t>
      </is>
    </oc>
    <nc r="M438"/>
  </rcc>
  <rcc rId="60138" sId="12">
    <oc r="N438" t="inlineStr">
      <is>
        <t>Б-2</t>
      </is>
    </oc>
    <nc r="N438"/>
  </rcc>
  <rcc rId="60139" sId="12">
    <oc r="O438">
      <v>42680</v>
    </oc>
    <nc r="O438"/>
  </rcc>
  <rcc rId="60140" sId="12">
    <oc r="P438">
      <v>59</v>
    </oc>
    <nc r="P438"/>
  </rcc>
  <rcc rId="60141" sId="12">
    <nc r="A439">
      <v>62</v>
    </nc>
  </rcc>
  <rcc rId="60142" sId="12">
    <oc r="B439" t="inlineStr">
      <is>
        <t>Буйнакские ГЭС</t>
      </is>
    </oc>
    <nc r="B439" t="inlineStr">
      <is>
        <t>Абдусаламова Аминат Алиевна</t>
      </is>
    </nc>
  </rcc>
  <rcc rId="60143" sId="12">
    <oc r="C439">
      <v>60</v>
    </oc>
    <nc r="C439" t="inlineStr">
      <is>
        <t>жилой дом</t>
      </is>
    </nc>
  </rcc>
  <rcc rId="60144" sId="12">
    <oc r="D439">
      <v>42680</v>
    </oc>
    <nc r="D439" t="inlineStr">
      <is>
        <t>РД, г.Избербаш, ул. Г. Брода, 33 "б"</t>
      </is>
    </nc>
  </rcc>
  <rcc rId="60145" sId="12">
    <oc r="E439" t="inlineStr">
      <is>
        <t xml:space="preserve">Уцумиева Умукусум  Гаджиевна </t>
      </is>
    </oc>
    <nc r="E439">
      <v>4</v>
    </nc>
  </rcc>
  <rcc rId="60146" sId="12">
    <oc r="F439" t="inlineStr">
      <is>
        <t xml:space="preserve">жилой дом </t>
      </is>
    </oc>
    <nc r="F439">
      <v>4</v>
    </nc>
  </rcc>
  <rcc rId="60147" sId="12">
    <oc r="G439" t="inlineStr">
      <is>
        <t>г. Буйнакск Чапаева 2/14</t>
      </is>
    </oc>
    <nc r="G439">
      <v>0</v>
    </nc>
  </rcc>
  <rcc rId="60148" sId="12">
    <oc r="H439">
      <v>5</v>
    </oc>
    <nc r="H439">
      <v>0.4</v>
    </nc>
  </rcc>
  <rcc rId="60149" sId="12">
    <oc r="I439">
      <v>5</v>
    </oc>
    <nc r="I439" t="inlineStr">
      <is>
        <t>122/400</t>
      </is>
    </nc>
  </rcc>
  <rcc rId="60150" sId="12">
    <oc r="J439">
      <v>0</v>
    </oc>
    <nc r="J439" t="inlineStr">
      <is>
        <t>ф №10</t>
      </is>
    </nc>
  </rcc>
  <rcc rId="60151" sId="12">
    <oc r="K439">
      <v>0.4</v>
    </oc>
    <nc r="K439" t="inlineStr">
      <is>
        <t xml:space="preserve">Изберг-Северная </t>
      </is>
    </nc>
  </rcc>
  <rcc rId="60152" sId="12">
    <oc r="L439" t="inlineStr">
      <is>
        <t>35/400</t>
      </is>
    </oc>
    <nc r="L439"/>
  </rcc>
  <rcc rId="60153" sId="12">
    <oc r="M439" t="inlineStr">
      <is>
        <t>Ф-5</t>
      </is>
    </oc>
    <nc r="M439"/>
  </rcc>
  <rcc rId="60154" sId="12">
    <oc r="N439" t="inlineStr">
      <is>
        <t>Б-2</t>
      </is>
    </oc>
    <nc r="N439"/>
  </rcc>
  <rcc rId="60155" sId="12">
    <oc r="O439">
      <v>42680</v>
    </oc>
    <nc r="O439"/>
  </rcc>
  <rcc rId="60156" sId="12">
    <oc r="P439">
      <v>60</v>
    </oc>
    <nc r="P439"/>
  </rcc>
  <rcc rId="60157" sId="12">
    <nc r="A440">
      <v>90</v>
    </nc>
  </rcc>
  <rcc rId="60158" sId="12">
    <oc r="B440" t="inlineStr">
      <is>
        <t>Буйнакские ГЭС</t>
      </is>
    </oc>
    <nc r="B440" t="inlineStr">
      <is>
        <t>Атаев Нажмутдин Магомедович</t>
      </is>
    </nc>
  </rcc>
  <rcc rId="60159" sId="12">
    <oc r="C440">
      <v>61</v>
    </oc>
    <nc r="C440" t="inlineStr">
      <is>
        <t>ЛПХ</t>
      </is>
    </nc>
  </rcc>
  <rcc rId="60160" sId="12">
    <oc r="D440">
      <v>42680</v>
    </oc>
    <nc r="D440" t="inlineStr">
      <is>
        <t>РД, г. Избербаш, ул. Индустриальная</t>
      </is>
    </nc>
  </rcc>
  <rcc rId="60161" sId="12">
    <oc r="E440" t="inlineStr">
      <is>
        <t xml:space="preserve">Шамилова Патимат Магомедовна </t>
      </is>
    </oc>
    <nc r="E440">
      <v>80</v>
    </nc>
  </rcc>
  <rcc rId="60162" sId="12">
    <oc r="F440" t="inlineStr">
      <is>
        <t xml:space="preserve">жилой дом </t>
      </is>
    </oc>
    <nc r="F440">
      <v>80</v>
    </nc>
  </rcc>
  <rcc rId="60163" sId="12">
    <oc r="G440" t="inlineStr">
      <is>
        <t>г. Буйнакск ул. Фрунзе 5</t>
      </is>
    </oc>
    <nc r="G440">
      <v>0</v>
    </nc>
  </rcc>
  <rcc rId="60164" sId="12">
    <oc r="H440">
      <v>5</v>
    </oc>
    <nc r="H440">
      <v>6</v>
    </nc>
  </rcc>
  <rcc rId="60165" sId="12">
    <oc r="I440">
      <v>5</v>
    </oc>
    <nc r="I440" t="inlineStr">
      <is>
        <t>160 кВА</t>
      </is>
    </nc>
  </rcc>
  <rcc rId="60166" sId="12">
    <oc r="J440">
      <v>0</v>
    </oc>
    <nc r="J440" t="inlineStr">
      <is>
        <t>ф №2</t>
      </is>
    </nc>
  </rcc>
  <rcc rId="60167" sId="12">
    <oc r="K440">
      <v>0.4</v>
    </oc>
    <nc r="K440" t="inlineStr">
      <is>
        <t xml:space="preserve">Изберг-Южная </t>
      </is>
    </nc>
  </rcc>
  <rcc rId="60168" sId="12">
    <oc r="L440" t="inlineStr">
      <is>
        <t>29/400</t>
      </is>
    </oc>
    <nc r="L440"/>
  </rcc>
  <rcc rId="60169" sId="12">
    <oc r="M440" t="inlineStr">
      <is>
        <t>Ф-5</t>
      </is>
    </oc>
    <nc r="M440"/>
  </rcc>
  <rcc rId="60170" sId="12">
    <oc r="N440" t="inlineStr">
      <is>
        <t>Б-2</t>
      </is>
    </oc>
    <nc r="N440"/>
  </rcc>
  <rcc rId="60171" sId="12">
    <oc r="O440">
      <v>42680</v>
    </oc>
    <nc r="O440"/>
  </rcc>
  <rcc rId="60172" sId="12">
    <oc r="P440">
      <v>61</v>
    </oc>
    <nc r="P440"/>
  </rcc>
  <rcc rId="60173" sId="12">
    <nc r="A260">
      <v>28</v>
    </nc>
  </rcc>
  <rcc rId="60174" sId="12">
    <oc r="B260" t="inlineStr">
      <is>
        <t>Бабаюртовские РЭС</t>
      </is>
    </oc>
    <nc r="B260" t="inlineStr">
      <is>
        <t>Ациева Насибат Магомедовна</t>
      </is>
    </nc>
  </rcc>
  <rcc rId="60175" sId="12">
    <oc r="C260">
      <v>2224</v>
    </oc>
    <nc r="C260" t="inlineStr">
      <is>
        <t>автомойка</t>
      </is>
    </nc>
  </rcc>
  <rcc rId="60176" sId="12">
    <oc r="D260">
      <v>42716</v>
    </oc>
    <nc r="D260" t="inlineStr">
      <is>
        <t>РД, г.Избербаш, ул. Буйнакского</t>
      </is>
    </nc>
  </rcc>
  <rcc rId="60177" sId="12">
    <oc r="E260" t="inlineStr">
      <is>
        <t>Казбекова Эльмира Магомедовна</t>
      </is>
    </oc>
    <nc r="E260">
      <v>8</v>
    </nc>
  </rcc>
  <rcc rId="60178" sId="12">
    <oc r="F260" t="inlineStr">
      <is>
        <t>автомойка</t>
      </is>
    </oc>
    <nc r="F260">
      <v>8</v>
    </nc>
  </rcc>
  <rcc rId="60179" sId="12">
    <oc r="G260" t="inlineStr">
      <is>
        <t>РД, Бабаюртовский район, с.Бабаюрт</t>
      </is>
    </oc>
    <nc r="G260">
      <v>0</v>
    </nc>
  </rcc>
  <rcc rId="60180" sId="12">
    <oc r="H260">
      <v>15</v>
    </oc>
    <nc r="H260">
      <v>0.4</v>
    </nc>
  </rcc>
  <rcc rId="60181" sId="12">
    <oc r="I260">
      <v>15</v>
    </oc>
    <nc r="I260" t="inlineStr">
      <is>
        <t>215/160</t>
      </is>
    </nc>
  </rcc>
  <rcc rId="60182" sId="12">
    <oc r="J260">
      <v>0</v>
    </oc>
    <nc r="J260" t="inlineStr">
      <is>
        <t>ф №1</t>
      </is>
    </nc>
  </rcc>
  <rcc rId="60183" sId="12">
    <oc r="K260">
      <v>0.4</v>
    </oc>
    <nc r="K260" t="inlineStr">
      <is>
        <t xml:space="preserve">Изберг-Южная      </t>
      </is>
    </nc>
  </rcc>
  <rcc rId="60184" sId="12">
    <oc r="L260" t="inlineStr">
      <is>
        <t>24/160</t>
      </is>
    </oc>
    <nc r="L260"/>
  </rcc>
  <rcc rId="60185" sId="12">
    <oc r="M260" t="inlineStr">
      <is>
        <t>ф №3</t>
      </is>
    </oc>
    <nc r="M260"/>
  </rcc>
  <rcc rId="60186" sId="12">
    <oc r="N260" t="inlineStr">
      <is>
        <t>Бабаюрт  110/35/10 кВ</t>
      </is>
    </oc>
    <nc r="N260"/>
  </rcc>
  <rcc rId="60187" sId="12">
    <oc r="O260">
      <v>42717</v>
    </oc>
    <nc r="O260"/>
  </rcc>
  <rcc rId="60188" sId="12">
    <oc r="P260">
      <v>2262</v>
    </oc>
    <nc r="P260"/>
  </rcc>
  <rcc rId="60189" sId="12">
    <nc r="A296">
      <v>130</v>
    </nc>
  </rcc>
  <rcc rId="60190" sId="12">
    <nc r="B296" t="inlineStr">
      <is>
        <t xml:space="preserve"> Газиева Зарпият Абдулмуслимовна</t>
      </is>
    </nc>
  </rcc>
  <rcc rId="60191" sId="12">
    <nc r="C296" t="inlineStr">
      <is>
        <t>жилой дом</t>
      </is>
    </nc>
  </rcc>
  <rcc rId="60192" sId="12">
    <nc r="D296" t="inlineStr">
      <is>
        <t>Тарумовский район, с. Ново-Георгиевка</t>
      </is>
    </nc>
  </rcc>
  <rcc rId="60193" sId="12">
    <nc r="E296">
      <v>4</v>
    </nc>
  </rcc>
  <rcc rId="60194" sId="12">
    <nc r="F296">
      <v>4</v>
    </nc>
  </rcc>
  <rcc rId="60195" sId="12">
    <nc r="G296">
      <v>0</v>
    </nc>
  </rcc>
  <rcc rId="60196" sId="12">
    <nc r="H296">
      <v>0.4</v>
    </nc>
  </rcc>
  <rcc rId="60197" sId="12">
    <nc r="I296" t="inlineStr">
      <is>
        <t>180611/160 кВА</t>
      </is>
    </nc>
  </rcc>
  <rcc rId="60198" sId="12">
    <nc r="J296" t="inlineStr">
      <is>
        <t>ф№6</t>
      </is>
    </nc>
  </rcc>
  <rcc rId="60199" sId="12">
    <nc r="K296" t="inlineStr">
      <is>
        <t>Калиновка</t>
      </is>
    </nc>
  </rcc>
  <rcc rId="60200" sId="12">
    <oc r="L296" t="inlineStr">
      <is>
        <t>100 кВА</t>
      </is>
    </oc>
    <nc r="L296"/>
  </rcc>
  <rcc rId="60201" sId="12">
    <nc r="A231">
      <v>139</v>
    </nc>
  </rcc>
  <rcc rId="60202" sId="12">
    <oc r="B231" t="inlineStr">
      <is>
        <t>Бабаюртовские РЭС</t>
      </is>
    </oc>
    <nc r="B231" t="inlineStr">
      <is>
        <t>Муртазалиев Юсуп Ахмедович</t>
      </is>
    </nc>
  </rcc>
  <rcc rId="60203" sId="12">
    <oc r="C231">
      <v>2201</v>
    </oc>
    <nc r="C231" t="inlineStr">
      <is>
        <t>жилой дом</t>
      </is>
    </nc>
  </rcc>
  <rcc rId="60204" sId="12">
    <oc r="D231">
      <v>42712</v>
    </oc>
    <nc r="D231" t="inlineStr">
      <is>
        <t>Тарумовский район, с. Новогеоргиевка</t>
      </is>
    </nc>
  </rcc>
  <rcc rId="60205" sId="12">
    <oc r="E231" t="inlineStr">
      <is>
        <t>Рамазанова Аида Зайнутдиновна</t>
      </is>
    </oc>
    <nc r="E231">
      <v>4</v>
    </nc>
  </rcc>
  <rcc rId="60206" sId="12">
    <oc r="F231" t="inlineStr">
      <is>
        <t>коммерческая точка</t>
      </is>
    </oc>
    <nc r="F231">
      <v>4</v>
    </nc>
  </rcc>
  <rcc rId="60207" sId="12">
    <oc r="G231" t="inlineStr">
      <is>
        <t>РД, Бабаюртовский район, с. Бабаюрт, ул.Ленина, 36</t>
      </is>
    </oc>
    <nc r="G231">
      <v>0</v>
    </nc>
  </rcc>
  <rcc rId="60208" sId="12">
    <oc r="H231">
      <v>5</v>
    </oc>
    <nc r="H231">
      <v>0.4</v>
    </nc>
  </rcc>
  <rcc rId="60209" sId="12">
    <oc r="I231">
      <v>5</v>
    </oc>
    <nc r="I231" t="inlineStr">
      <is>
        <t>180612/100 кВА</t>
      </is>
    </nc>
  </rcc>
  <rcc rId="60210" sId="12">
    <oc r="J231">
      <v>0</v>
    </oc>
    <nc r="J231" t="inlineStr">
      <is>
        <t>ф№6</t>
      </is>
    </nc>
  </rcc>
  <rcc rId="60211" sId="12">
    <oc r="K231">
      <v>0.4</v>
    </oc>
    <nc r="K231" t="inlineStr">
      <is>
        <t>Калиновка</t>
      </is>
    </nc>
  </rcc>
  <rcc rId="60212" sId="12">
    <oc r="L231" t="inlineStr">
      <is>
        <t>8/250</t>
      </is>
    </oc>
    <nc r="L231"/>
  </rcc>
  <rcc rId="60213" sId="12">
    <oc r="M231" t="inlineStr">
      <is>
        <t>ф №3</t>
      </is>
    </oc>
    <nc r="M231"/>
  </rcc>
  <rcc rId="60214" sId="12">
    <oc r="N231" t="inlineStr">
      <is>
        <t>Бабвюрт 110/35/10 кВ</t>
      </is>
    </oc>
    <nc r="N231"/>
  </rcc>
  <rcc rId="60215" sId="12">
    <oc r="O231">
      <v>42712</v>
    </oc>
    <nc r="O231"/>
  </rcc>
  <rcc rId="60216" sId="12">
    <oc r="P231">
      <v>2233</v>
    </oc>
    <nc r="P231"/>
  </rcc>
  <rcc rId="60217" sId="12">
    <nc r="A557">
      <v>24</v>
    </nc>
  </rcc>
  <rcc rId="60218" sId="12">
    <oc r="B557" t="inlineStr">
      <is>
        <t>Дербентские  РЭС                              ДЭС</t>
      </is>
    </oc>
    <nc r="B557" t="inlineStr">
      <is>
        <t>Гасанова Аминат Гасбулаевна</t>
      </is>
    </nc>
  </rcc>
  <rcc rId="60219" sId="12">
    <oc r="C557">
      <v>546</v>
    </oc>
    <nc r="C557" t="inlineStr">
      <is>
        <t xml:space="preserve">СТО </t>
      </is>
    </nc>
  </rcc>
  <rcc rId="60220" sId="12">
    <oc r="D557">
      <v>42682</v>
    </oc>
    <nc r="D557" t="inlineStr">
      <is>
        <t>РД, Тарумовский район, с. Калиновка, ФАД</t>
      </is>
    </nc>
  </rcc>
  <rcc rId="60221" sId="12">
    <oc r="E557" t="inlineStr">
      <is>
        <t>Мамедова Зайнаб Аливердиевна</t>
      </is>
    </oc>
    <nc r="E557">
      <v>14</v>
    </nc>
  </rcc>
  <rcc rId="60222" sId="12">
    <oc r="F557" t="inlineStr">
      <is>
        <t>жилой дом</t>
      </is>
    </oc>
    <nc r="F557">
      <v>14</v>
    </nc>
  </rcc>
  <rcc rId="60223" sId="12">
    <oc r="G557" t="inlineStr">
      <is>
        <t>Дербентский район,                      с.Аглоби</t>
      </is>
    </oc>
    <nc r="G557">
      <v>0</v>
    </nc>
  </rcc>
  <rcc rId="60224" sId="12">
    <oc r="H557">
      <v>3</v>
    </oc>
    <nc r="H557">
      <v>0.4</v>
    </nc>
  </rcc>
  <rcc rId="60225" sId="12">
    <oc r="I557">
      <v>3</v>
    </oc>
    <nc r="I557" t="inlineStr">
      <is>
        <t>18.06.27/63</t>
      </is>
    </nc>
  </rcc>
  <rcc rId="60226" sId="12">
    <oc r="J557">
      <v>0</v>
    </oc>
    <nc r="J557" t="inlineStr">
      <is>
        <t>ф №6</t>
      </is>
    </nc>
  </rcc>
  <rcc rId="60227" sId="12">
    <oc r="K557">
      <v>0.4</v>
    </oc>
    <nc r="K557" t="inlineStr">
      <is>
        <t>Калиновка 110/10 кВ</t>
      </is>
    </nc>
  </rcc>
  <rcc rId="60228" sId="12">
    <oc r="L557" t="inlineStr">
      <is>
        <t>40/400</t>
      </is>
    </oc>
    <nc r="L557"/>
  </rcc>
  <rcc rId="60229" sId="12">
    <oc r="M557" t="inlineStr">
      <is>
        <t>Ф №2</t>
      </is>
    </oc>
    <nc r="M557"/>
  </rcc>
  <rcc rId="60230" sId="12">
    <oc r="N557" t="inlineStr">
      <is>
        <t>Белиджи</t>
      </is>
    </oc>
    <nc r="N557"/>
  </rcc>
  <rcc rId="60231" sId="12">
    <oc r="O557">
      <v>42683</v>
    </oc>
    <nc r="O557"/>
  </rcc>
  <rcc rId="60232" sId="12">
    <oc r="P557">
      <v>546</v>
    </oc>
    <nc r="P557"/>
  </rcc>
  <rcc rId="60233" sId="12">
    <nc r="A568">
      <v>61</v>
    </nc>
  </rcc>
  <rcc rId="60234" sId="12">
    <oc r="B568" t="inlineStr">
      <is>
        <t>Дербентские  РЭС                              ДЭС</t>
      </is>
    </oc>
    <nc r="B568" t="inlineStr">
      <is>
        <t>Гамзатов Гамзет Балакардашевич</t>
      </is>
    </nc>
  </rcc>
  <rcc rId="60235" sId="12">
    <oc r="C568">
      <v>557</v>
    </oc>
    <nc r="C568" t="inlineStr">
      <is>
        <t>жилой дом</t>
      </is>
    </nc>
  </rcc>
  <rcc rId="60236" sId="12">
    <oc r="D568">
      <v>42682</v>
    </oc>
    <nc r="D568" t="inlineStr">
      <is>
        <t>РД, С-Стальский район, с. Кахцуг, ул. Генерала Кахриманова, д. 28</t>
      </is>
    </nc>
  </rcc>
  <rcc rId="60237" sId="12">
    <oc r="E568" t="inlineStr">
      <is>
        <t>Михралиев  Азиз Рамалданович</t>
      </is>
    </oc>
    <nc r="E568">
      <v>3</v>
    </nc>
  </rcc>
  <rcc rId="60238" sId="12">
    <oc r="F568" t="inlineStr">
      <is>
        <t>жилой дом</t>
      </is>
    </oc>
    <nc r="F568">
      <v>3</v>
    </nc>
  </rcc>
  <rcc rId="60239" sId="12">
    <oc r="G568" t="inlineStr">
      <is>
        <t>Дербентский район,                       п.Белиджи,                           ул.9 Мая,22</t>
      </is>
    </oc>
    <nc r="G568">
      <v>0</v>
    </nc>
  </rcc>
  <rcc rId="60240" sId="12">
    <oc r="H568">
      <v>5</v>
    </oc>
    <nc r="H568">
      <v>0.4</v>
    </nc>
  </rcc>
  <rcc rId="60241" sId="12">
    <oc r="I568">
      <v>5</v>
    </oc>
    <nc r="I568" t="inlineStr">
      <is>
        <t>2/100</t>
      </is>
    </nc>
  </rcc>
  <rcc rId="60242" sId="12">
    <oc r="J568">
      <v>0</v>
    </oc>
    <nc r="J568" t="inlineStr">
      <is>
        <t>ф №1</t>
      </is>
    </nc>
  </rcc>
  <rcc rId="60243" sId="12">
    <oc r="K568">
      <v>0.4</v>
    </oc>
    <nc r="K568" t="inlineStr">
      <is>
        <t>Капир</t>
      </is>
    </nc>
  </rcc>
  <rcc rId="60244" sId="12">
    <oc r="L568" t="inlineStr">
      <is>
        <t>1/250</t>
      </is>
    </oc>
    <nc r="L568"/>
  </rcc>
  <rcc rId="60245" sId="12">
    <oc r="M568" t="inlineStr">
      <is>
        <t>Ф №11</t>
      </is>
    </oc>
    <nc r="M568"/>
  </rcc>
  <rcc rId="60246" sId="12">
    <oc r="N568" t="inlineStr">
      <is>
        <t>Белиджи</t>
      </is>
    </oc>
    <nc r="N568"/>
  </rcc>
  <rcc rId="60247" sId="12">
    <oc r="O568">
      <v>42683</v>
    </oc>
    <nc r="O568"/>
  </rcc>
  <rcc rId="60248" sId="12">
    <oc r="P568">
      <v>557</v>
    </oc>
    <nc r="P568"/>
  </rcc>
  <rcc rId="60249" sId="12">
    <nc r="A616">
      <v>158</v>
    </nc>
  </rcc>
  <rcc rId="60250" sId="12">
    <oc r="B616" t="inlineStr">
      <is>
        <t>Дербентские РЭС                          ДЭС</t>
      </is>
    </oc>
    <nc r="B616" t="inlineStr">
      <is>
        <t>Селимова  Наида Насруллаевна</t>
      </is>
    </nc>
  </rcc>
  <rcc rId="60251" sId="12">
    <oc r="C616">
      <v>605</v>
    </oc>
    <nc r="C616" t="inlineStr">
      <is>
        <t>жилой дом</t>
      </is>
    </nc>
  </rcc>
  <rcc rId="60252" sId="12">
    <oc r="D616">
      <v>42684</v>
    </oc>
    <nc r="D616" t="inlineStr">
      <is>
        <t>Курахский район,                   с.Кабир, ул.Башлыкент, 17</t>
      </is>
    </nc>
  </rcc>
  <rcc rId="60253" sId="12">
    <oc r="E616" t="inlineStr">
      <is>
        <t>Османова Мадина Абдулке-римовна</t>
      </is>
    </oc>
    <nc r="E616">
      <v>3</v>
    </nc>
  </rcc>
  <rcc rId="60254" sId="12">
    <oc r="F616" t="inlineStr">
      <is>
        <t>жилой дом</t>
      </is>
    </oc>
    <nc r="F616">
      <v>3</v>
    </nc>
  </rcc>
  <rcc rId="60255" sId="12">
    <oc r="G616" t="inlineStr">
      <is>
        <t>Дербентский район,                 п.Белиджи, ул.Лезгинцева,32/4</t>
      </is>
    </oc>
    <nc r="G616">
      <v>0</v>
    </nc>
  </rcc>
  <rcc rId="60256" sId="12">
    <oc r="H616">
      <v>3</v>
    </oc>
    <nc r="H616">
      <v>0.4</v>
    </nc>
  </rcc>
  <rcc rId="60257" sId="12">
    <oc r="I616">
      <v>3</v>
    </oc>
    <nc r="I616" t="inlineStr">
      <is>
        <t>1/250</t>
      </is>
    </nc>
  </rcc>
  <rcc rId="60258" sId="12">
    <oc r="J616">
      <v>0</v>
    </oc>
    <nc r="J616" t="inlineStr">
      <is>
        <t>Ф №3</t>
      </is>
    </nc>
  </rcc>
  <rcc rId="60259" sId="12">
    <oc r="K616">
      <v>0.4</v>
    </oc>
    <nc r="K616" t="inlineStr">
      <is>
        <t>Капир</t>
      </is>
    </nc>
  </rcc>
  <rcc rId="60260" sId="12">
    <oc r="L616" t="inlineStr">
      <is>
        <t>5/160</t>
      </is>
    </oc>
    <nc r="L616"/>
  </rcc>
  <rcc rId="60261" sId="12">
    <oc r="M616" t="inlineStr">
      <is>
        <t>Ф №4</t>
      </is>
    </oc>
    <nc r="M616"/>
  </rcc>
  <rcc rId="60262" sId="12">
    <oc r="N616" t="inlineStr">
      <is>
        <t>Белиджи</t>
      </is>
    </oc>
    <nc r="N616"/>
  </rcc>
  <rcc rId="60263" sId="12">
    <oc r="O616">
      <v>42685</v>
    </oc>
    <nc r="O616"/>
  </rcc>
  <rcc rId="60264" sId="12">
    <oc r="P616">
      <v>605</v>
    </oc>
    <nc r="P616"/>
  </rcc>
  <rcc rId="60265" sId="12">
    <nc r="A619">
      <v>167</v>
    </nc>
  </rcc>
  <rcc rId="60266" sId="12">
    <oc r="B619" t="inlineStr">
      <is>
        <t>Дербентские РЭС                          ДЭС</t>
      </is>
    </oc>
    <nc r="B619" t="inlineStr">
      <is>
        <t>Абдуллаев Насир Айнулахович</t>
      </is>
    </nc>
  </rcc>
  <rcc rId="60267" sId="12">
    <oc r="C619">
      <v>608</v>
    </oc>
    <nc r="C619" t="inlineStr">
      <is>
        <t>жилой дом</t>
      </is>
    </nc>
  </rcc>
  <rcc rId="60268" sId="12">
    <oc r="D619">
      <v>42684</v>
    </oc>
    <nc r="D619" t="inlineStr">
      <is>
        <t>Курахский район,                 с.Икра</t>
      </is>
    </nc>
  </rcc>
  <rcc rId="60269" sId="12">
    <oc r="E619" t="inlineStr">
      <is>
        <t>Ахмедова Мафизат Раджабовна</t>
      </is>
    </oc>
    <nc r="E619">
      <v>3</v>
    </nc>
  </rcc>
  <rcc rId="60270" sId="12">
    <oc r="F619" t="inlineStr">
      <is>
        <t>жилой дом</t>
      </is>
    </oc>
    <nc r="F619">
      <v>3</v>
    </nc>
  </rcc>
  <rcc rId="60271" sId="12">
    <oc r="G619" t="inlineStr">
      <is>
        <t>Сулейман-Стальский района, с.Даркуш-Казмаляр</t>
      </is>
    </oc>
    <nc r="G619">
      <v>0</v>
    </nc>
  </rcc>
  <rcc rId="60272" sId="12">
    <oc r="H619">
      <v>3</v>
    </oc>
    <nc r="H619">
      <v>0.4</v>
    </nc>
  </rcc>
  <rcc rId="60273" sId="12">
    <oc r="I619">
      <v>3</v>
    </oc>
    <nc r="I619" t="inlineStr">
      <is>
        <t>6/160</t>
      </is>
    </nc>
  </rcc>
  <rcc rId="60274" sId="12">
    <oc r="J619">
      <v>0</v>
    </oc>
    <nc r="J619" t="inlineStr">
      <is>
        <t>Ф №2</t>
      </is>
    </nc>
  </rcc>
  <rcc rId="60275" sId="12">
    <oc r="K619">
      <v>0.4</v>
    </oc>
    <nc r="K619" t="inlineStr">
      <is>
        <t>Капир</t>
      </is>
    </nc>
  </rcc>
  <rcc rId="60276" sId="12">
    <oc r="L619" t="inlineStr">
      <is>
        <t>27/160</t>
      </is>
    </oc>
    <nc r="L619"/>
  </rcc>
  <rcc rId="60277" sId="12">
    <oc r="M619" t="inlineStr">
      <is>
        <t>Ф №1</t>
      </is>
    </oc>
    <nc r="M619"/>
  </rcc>
  <rcc rId="60278" sId="12">
    <oc r="N619" t="inlineStr">
      <is>
        <t>Белиджи</t>
      </is>
    </oc>
    <nc r="N619"/>
  </rcc>
  <rcc rId="60279" sId="12">
    <oc r="O619">
      <v>42685</v>
    </oc>
    <nc r="O619"/>
  </rcc>
  <rcc rId="60280" sId="12">
    <oc r="P619">
      <v>608</v>
    </oc>
    <nc r="P619"/>
  </rcc>
  <rcc rId="60281" sId="12">
    <nc r="A661">
      <v>219</v>
    </nc>
  </rcc>
  <rcc rId="60282" sId="12">
    <oc r="B661" t="inlineStr">
      <is>
        <t>Дербентские РЭС  ДЭС</t>
      </is>
    </oc>
    <nc r="B661" t="inlineStr">
      <is>
        <t>Таибов Тимур Фейрудинович</t>
      </is>
    </nc>
  </rcc>
  <rcc rId="60283" sId="12">
    <oc r="C661">
      <v>650</v>
    </oc>
    <nc r="C661" t="inlineStr">
      <is>
        <t>жилой дом</t>
      </is>
    </nc>
  </rcc>
  <rcc rId="60284" sId="12">
    <oc r="D661">
      <v>42695</v>
    </oc>
    <nc r="D661" t="inlineStr">
      <is>
        <t>Курахский район,               с. Икра</t>
      </is>
    </nc>
  </rcc>
  <rcc rId="60285" sId="12">
    <oc r="E661" t="inlineStr">
      <is>
        <t>Садиков Ислам Мтагирович</t>
      </is>
    </oc>
    <nc r="E661">
      <v>3</v>
    </nc>
  </rcc>
  <rcc rId="60286" sId="12">
    <oc r="F661" t="inlineStr">
      <is>
        <t>жилой дом</t>
      </is>
    </oc>
    <nc r="F661">
      <v>3</v>
    </nc>
  </rcc>
  <rcc rId="60287" sId="12">
    <oc r="G661" t="inlineStr">
      <is>
        <t>Курахский район,                         с. Кумук</t>
      </is>
    </oc>
    <nc r="G661">
      <v>0</v>
    </nc>
  </rcc>
  <rcc rId="60288" sId="12">
    <oc r="H661">
      <v>5</v>
    </oc>
    <nc r="H661">
      <v>0.4</v>
    </nc>
  </rcc>
  <rcc rId="60289" sId="12">
    <oc r="I661">
      <v>5</v>
    </oc>
    <nc r="I661" t="inlineStr">
      <is>
        <t>14/160</t>
      </is>
    </nc>
  </rcc>
  <rcc rId="60290" sId="12">
    <oc r="J661">
      <v>0</v>
    </oc>
    <nc r="J661" t="inlineStr">
      <is>
        <t>Ф №2</t>
      </is>
    </nc>
  </rcc>
  <rcc rId="60291" sId="12">
    <oc r="K661">
      <v>0.4</v>
    </oc>
    <nc r="K661" t="inlineStr">
      <is>
        <t>Капир</t>
      </is>
    </nc>
  </rcc>
  <rcc rId="60292" sId="12">
    <oc r="L661" t="inlineStr">
      <is>
        <t>10/160</t>
      </is>
    </oc>
    <nc r="L661"/>
  </rcc>
  <rcc rId="60293" sId="12">
    <oc r="M661" t="inlineStr">
      <is>
        <t>Ф №1</t>
      </is>
    </oc>
    <nc r="M661"/>
  </rcc>
  <rcc rId="60294" sId="12">
    <oc r="N661" t="inlineStr">
      <is>
        <t>Белиджи</t>
      </is>
    </oc>
    <nc r="N661"/>
  </rcc>
  <rcc rId="60295" sId="12">
    <oc r="O661">
      <v>42696</v>
    </oc>
    <nc r="O661"/>
  </rcc>
  <rcc rId="60296" sId="12">
    <oc r="P661">
      <v>650</v>
    </oc>
    <nc r="P661"/>
  </rcc>
  <rcc rId="60297" sId="12">
    <nc r="A663">
      <v>121</v>
    </nc>
  </rcc>
  <rcc rId="60298" sId="12">
    <oc r="B663" t="inlineStr">
      <is>
        <t>Ахтынский МУ  ДЭС</t>
      </is>
    </oc>
    <nc r="B663" t="inlineStr">
      <is>
        <t xml:space="preserve">Гарунова
 Ирина Насруллаевна </t>
      </is>
    </nc>
  </rcc>
  <rcc rId="60299" sId="12">
    <oc r="C663">
      <v>652</v>
    </oc>
    <nc r="C663" t="inlineStr">
      <is>
        <t>жилой дом</t>
      </is>
    </nc>
  </rcc>
  <rcc rId="60300" sId="12">
    <oc r="D663">
      <v>42697</v>
    </oc>
    <nc r="D663" t="inlineStr">
      <is>
        <t xml:space="preserve">РД,  Карабудахкентский 
район, с. Карабудахкент местность «Баъли бав» </t>
      </is>
    </nc>
  </rcc>
  <rcc rId="60301" sId="12">
    <oc r="E663" t="inlineStr">
      <is>
        <t>Гасанбеков Мирзабек Рамазанович</t>
      </is>
    </oc>
    <nc r="E663">
      <v>5</v>
    </nc>
  </rcc>
  <rcc rId="60302" sId="12">
    <oc r="F663" t="inlineStr">
      <is>
        <t>жилой дом</t>
      </is>
    </oc>
    <nc r="F663">
      <v>5</v>
    </nc>
  </rcc>
  <rcc rId="60303" sId="12">
    <oc r="G663" t="inlineStr">
      <is>
        <t xml:space="preserve">Дербентский район, п.Белиджи </t>
      </is>
    </oc>
    <nc r="G663">
      <v>0</v>
    </nc>
  </rcc>
  <rcc rId="60304" sId="12">
    <oc r="H663">
      <v>5</v>
    </oc>
    <nc r="H663">
      <v>0.4</v>
    </nc>
  </rcc>
  <rcc rId="60305" sId="12">
    <oc r="I663">
      <v>5</v>
    </oc>
    <nc r="I663" t="inlineStr">
      <is>
        <r>
          <t>27/250</t>
        </r>
        <r>
          <rPr>
            <i/>
            <sz val="10"/>
            <color theme="1"/>
            <rFont val="Times New Roman"/>
            <family val="1"/>
            <charset val="204"/>
          </rPr>
          <t xml:space="preserve"> </t>
        </r>
        <r>
          <rPr>
            <sz val="10"/>
            <color theme="1"/>
            <rFont val="Times New Roman"/>
            <family val="1"/>
            <charset val="204"/>
          </rPr>
          <t xml:space="preserve"> </t>
        </r>
      </is>
    </nc>
  </rcc>
  <rcc rId="60306" sId="12">
    <oc r="J663">
      <v>0</v>
    </oc>
    <nc r="J663" t="inlineStr">
      <is>
        <t>ф №2</t>
      </is>
    </nc>
  </rcc>
  <rcc rId="60307" sId="12">
    <oc r="K663">
      <v>0.4</v>
    </oc>
    <nc r="K663" t="inlineStr">
      <is>
        <t>Карабудахкент</t>
      </is>
    </nc>
  </rcc>
  <rcc rId="60308" sId="12">
    <oc r="L663" t="inlineStr">
      <is>
        <t>2/400</t>
      </is>
    </oc>
    <nc r="L663"/>
  </rcc>
  <rcc rId="60309" sId="12">
    <oc r="M663" t="inlineStr">
      <is>
        <t>Ф №8</t>
      </is>
    </oc>
    <nc r="M663"/>
  </rcc>
  <rcc rId="60310" sId="12">
    <oc r="N663" t="inlineStr">
      <is>
        <t>Белиджи</t>
      </is>
    </oc>
    <nc r="N663"/>
  </rcc>
  <rcc rId="60311" sId="12">
    <oc r="O663">
      <v>42698</v>
    </oc>
    <nc r="O663"/>
  </rcc>
  <rcc rId="60312" sId="12">
    <oc r="P663">
      <v>652</v>
    </oc>
    <nc r="P663"/>
  </rcc>
  <rcc rId="60313" sId="12">
    <nc r="A664">
      <v>12</v>
    </nc>
  </rcc>
  <rcc rId="60314" sId="12">
    <oc r="B664" t="inlineStr">
      <is>
        <t>Дербентские РЭС  ДЭС</t>
      </is>
    </oc>
    <nc r="B664" t="inlineStr">
      <is>
        <t>Оразов Кайнадин Алибекович</t>
      </is>
    </nc>
  </rcc>
  <rcc rId="60315" sId="12">
    <oc r="C664">
      <v>653</v>
    </oc>
    <nc r="C664" t="inlineStr">
      <is>
        <t>зернодробилка</t>
      </is>
    </nc>
  </rcc>
  <rcc rId="60316" sId="12">
    <oc r="D664">
      <v>42697</v>
    </oc>
    <nc r="D664" t="inlineStr">
      <is>
        <t>РД, Ногайский район, с. Ортатюбе, ул. Курманалиева, д. №6</t>
      </is>
    </nc>
  </rcc>
  <rcc rId="60317" sId="12">
    <oc r="E664" t="inlineStr">
      <is>
        <t>Везирханова Майина Айдумовна</t>
      </is>
    </oc>
    <nc r="E664">
      <v>10</v>
    </nc>
  </rcc>
  <rcc rId="60318" sId="12">
    <oc r="F664" t="inlineStr">
      <is>
        <t>жилой дом</t>
      </is>
    </oc>
    <nc r="F664">
      <v>10</v>
    </nc>
  </rcc>
  <rcc rId="60319" sId="12">
    <oc r="G664" t="inlineStr">
      <is>
        <t>Курахский район,                с.Кумук, ул.З.Улубекова</t>
      </is>
    </oc>
    <nc r="G664">
      <v>0</v>
    </nc>
  </rcc>
  <rcc rId="60320" sId="12">
    <oc r="H664">
      <v>3</v>
    </oc>
    <nc r="H664">
      <v>0.4</v>
    </nc>
  </rcc>
  <rcc rId="60321" sId="12">
    <oc r="I664">
      <v>3</v>
    </oc>
    <nc r="I664" t="inlineStr">
      <is>
        <t>27.02.05/250</t>
      </is>
    </nc>
  </rcc>
  <rcc rId="60322" sId="12">
    <oc r="J664">
      <v>0</v>
    </oc>
    <nc r="J664" t="inlineStr">
      <is>
        <t>ф №2</t>
      </is>
    </nc>
  </rcc>
  <rcc rId="60323" sId="12">
    <oc r="K664">
      <v>0.4</v>
    </oc>
    <nc r="K664" t="inlineStr">
      <is>
        <t>Карагас</t>
      </is>
    </nc>
  </rcc>
  <rcc rId="60324" sId="12">
    <oc r="L664" t="inlineStr">
      <is>
        <t>7/100</t>
      </is>
    </oc>
    <nc r="L664"/>
  </rcc>
  <rcc rId="60325" sId="12">
    <oc r="M664" t="inlineStr">
      <is>
        <t>Ф №1</t>
      </is>
    </oc>
    <nc r="M664"/>
  </rcc>
  <rcc rId="60326" sId="12">
    <oc r="N664" t="inlineStr">
      <is>
        <t>Белиджи</t>
      </is>
    </oc>
    <nc r="N664"/>
  </rcc>
  <rcc rId="60327" sId="12">
    <oc r="O664">
      <v>42698</v>
    </oc>
    <nc r="O664"/>
  </rcc>
  <rcc rId="60328" sId="12">
    <oc r="P664">
      <v>653</v>
    </oc>
    <nc r="P664"/>
  </rcc>
  <rcc rId="60329" sId="12">
    <nc r="A666">
      <v>13</v>
    </nc>
  </rcc>
  <rcc rId="60330" sId="12">
    <oc r="B666" t="inlineStr">
      <is>
        <t>Дербентские РЭС  ДЭС</t>
      </is>
    </oc>
    <nc r="B666" t="inlineStr">
      <is>
        <t>Бальгишиев Уразали Коккозович</t>
      </is>
    </nc>
  </rcc>
  <rcc rId="60331" sId="12">
    <oc r="C666">
      <v>655</v>
    </oc>
    <nc r="C666" t="inlineStr">
      <is>
        <t>зернодробилка</t>
      </is>
    </nc>
  </rcc>
  <rcc rId="60332" sId="12">
    <oc r="D666">
      <v>42697</v>
    </oc>
    <nc r="D666" t="inlineStr">
      <is>
        <t>РД, Ногайский район, с. Ортатюбе</t>
      </is>
    </nc>
  </rcc>
  <rcc rId="60333" sId="12">
    <oc r="E666" t="inlineStr">
      <is>
        <t>Рамазанова Имарат Рустамовна</t>
      </is>
    </oc>
    <nc r="E666">
      <v>10</v>
    </nc>
  </rcc>
  <rcc rId="60334" sId="12">
    <oc r="F666" t="inlineStr">
      <is>
        <t>жилой дом</t>
      </is>
    </oc>
    <nc r="F666">
      <v>10</v>
    </nc>
  </rcc>
  <rcc rId="60335" sId="12">
    <oc r="G666" t="inlineStr">
      <is>
        <t>Дербентский район,                п.Белиджи, ул.Больничная,26/ кв.1</t>
      </is>
    </oc>
    <nc r="G666">
      <v>0</v>
    </nc>
  </rcc>
  <rcc rId="60336" sId="12">
    <oc r="H666">
      <v>3</v>
    </oc>
    <nc r="H666">
      <v>0.4</v>
    </nc>
  </rcc>
  <rcc rId="60337" sId="12">
    <oc r="I666">
      <v>3</v>
    </oc>
    <nc r="I666" t="inlineStr">
      <is>
        <t>31.02.04/250</t>
      </is>
    </nc>
  </rcc>
  <rcc rId="60338" sId="12">
    <oc r="J666">
      <v>0</v>
    </oc>
    <nc r="J666" t="inlineStr">
      <is>
        <t>ф №2</t>
      </is>
    </nc>
  </rcc>
  <rcc rId="60339" sId="12">
    <oc r="K666">
      <v>0.4</v>
    </oc>
    <nc r="K666" t="inlineStr">
      <is>
        <t>Карагас</t>
      </is>
    </nc>
  </rcc>
  <rcc rId="60340" sId="12">
    <oc r="L666" t="inlineStr">
      <is>
        <t>7/100</t>
      </is>
    </oc>
    <nc r="L666"/>
  </rcc>
  <rcc rId="60341" sId="12">
    <oc r="M666" t="inlineStr">
      <is>
        <t>Ф №1</t>
      </is>
    </oc>
    <nc r="M666"/>
  </rcc>
  <rcc rId="60342" sId="12">
    <oc r="N666" t="inlineStr">
      <is>
        <t>Белиджи</t>
      </is>
    </oc>
    <nc r="N666"/>
  </rcc>
  <rcc rId="60343" sId="12">
    <oc r="O666">
      <v>42698</v>
    </oc>
    <nc r="O666"/>
  </rcc>
  <rcc rId="60344" sId="12">
    <oc r="P666">
      <v>655</v>
    </oc>
    <nc r="P666"/>
  </rcc>
  <rcc rId="60345" sId="12">
    <nc r="A715">
      <v>42</v>
    </nc>
  </rcc>
  <rcc rId="60346" sId="12">
    <oc r="B715" t="inlineStr">
      <is>
        <t>Дербентские  РЭС                              ДЭС</t>
      </is>
    </oc>
    <nc r="B715" t="inlineStr">
      <is>
        <t>Исаева Халимат Магомедовна</t>
      </is>
    </nc>
  </rcc>
  <rcc rId="60347" sId="12">
    <oc r="C715">
      <v>704</v>
    </oc>
    <nc r="C715" t="inlineStr">
      <is>
        <t>теплица</t>
      </is>
    </nc>
  </rcc>
  <rcc rId="60348" sId="12">
    <oc r="D715">
      <v>42709</v>
    </oc>
    <nc r="D715" t="inlineStr">
      <is>
        <t>РД, Хунзахский район, с.Уздалросо</t>
      </is>
    </nc>
  </rcc>
  <rcc rId="60349" sId="12">
    <oc r="E715" t="inlineStr">
      <is>
        <t>Салманханова Кизтамум Сулеймановна</t>
      </is>
    </oc>
    <nc r="E715">
      <v>300</v>
    </nc>
  </rcc>
  <rcc rId="60350" sId="12">
    <oc r="F715" t="inlineStr">
      <is>
        <t>жилой дом</t>
      </is>
    </oc>
    <nc r="F715">
      <v>300</v>
    </nc>
  </rcc>
  <rcc rId="60351" sId="12">
    <oc r="G715" t="inlineStr">
      <is>
        <t>Дербентский район,                       п.Белиджи, ул.Северная,34/2, кв.4</t>
      </is>
    </oc>
    <nc r="G715">
      <v>0</v>
    </nc>
  </rcc>
  <rcc rId="60352" sId="12">
    <oc r="H715">
      <v>3</v>
    </oc>
    <nc r="H715">
      <v>10</v>
    </nc>
  </rcc>
  <rcc rId="60353" sId="12">
    <oc r="I715">
      <v>3</v>
    </oc>
    <nc r="I715" t="inlineStr">
      <is>
        <t>400 кВА</t>
      </is>
    </nc>
  </rcc>
  <rcc rId="60354" sId="12">
    <oc r="J715">
      <v>0</v>
    </oc>
    <nc r="J715" t="inlineStr">
      <is>
        <t>ф №2</t>
      </is>
    </nc>
  </rcc>
  <rcc rId="60355" sId="12">
    <oc r="K715">
      <v>0.4</v>
    </oc>
    <nc r="K715" t="inlineStr">
      <is>
        <t>Карадах</t>
      </is>
    </nc>
  </rcc>
  <rcc rId="60356" sId="12">
    <oc r="L715" t="inlineStr">
      <is>
        <t>8/400</t>
      </is>
    </oc>
    <nc r="L715"/>
  </rcc>
  <rcc rId="60357" sId="12">
    <oc r="M715" t="inlineStr">
      <is>
        <t>Ф №7</t>
      </is>
    </oc>
    <nc r="M715"/>
  </rcc>
  <rcc rId="60358" sId="12">
    <oc r="N715" t="inlineStr">
      <is>
        <t>Белиджи</t>
      </is>
    </oc>
    <nc r="N715"/>
  </rcc>
  <rcc rId="60359" sId="12">
    <oc r="O715">
      <v>42710</v>
    </oc>
    <nc r="O715"/>
  </rcc>
  <rcc rId="60360" sId="12">
    <oc r="P715">
      <v>704</v>
    </oc>
    <nc r="P715"/>
  </rcc>
  <rcc rId="60361" sId="12">
    <nc r="A165">
      <v>150</v>
    </nc>
  </rcc>
  <rcc rId="60362" sId="12">
    <oc r="B165" t="inlineStr">
      <is>
        <t>Дербентские РЭС</t>
      </is>
    </oc>
    <nc r="B165" t="inlineStr">
      <is>
        <t>Эскендарова Валида Бейдулаевна</t>
      </is>
    </nc>
  </rcc>
  <rcc rId="60363" sId="12">
    <oc r="C165">
      <v>2119</v>
    </oc>
    <nc r="C165" t="inlineStr">
      <is>
        <t>жилой дом</t>
      </is>
    </nc>
  </rcc>
  <rcc rId="60364" sId="12">
    <oc r="D165">
      <v>42702</v>
    </oc>
    <nc r="D165" t="inlineStr">
      <is>
        <t xml:space="preserve">Сул.-Стальский район, с. Ашага-Стал </t>
      </is>
    </nc>
  </rcc>
  <rcc rId="60365" sId="12">
    <oc r="E165" t="inlineStr">
      <is>
        <t>Умудалиев Музафер Зейналович</t>
      </is>
    </oc>
    <nc r="E165">
      <v>6</v>
    </nc>
  </rcc>
  <rcc rId="60366" sId="12">
    <oc r="F165" t="inlineStr">
      <is>
        <t>магазин</t>
      </is>
    </oc>
    <nc r="F165">
      <v>6</v>
    </nc>
  </rcc>
  <rcc rId="60367" sId="12">
    <oc r="G165" t="inlineStr">
      <is>
        <t>РД, Дербентский район, п. Белиджи, ул. Северная, д. 24</t>
      </is>
    </oc>
    <nc r="G165">
      <v>0</v>
    </nc>
  </rcc>
  <rcc rId="60368" sId="12">
    <oc r="H165">
      <v>10</v>
    </oc>
    <nc r="H165">
      <v>0.4</v>
    </nc>
  </rcc>
  <rcc rId="60369" sId="12">
    <oc r="I165">
      <v>10</v>
    </oc>
    <nc r="I165" t="inlineStr">
      <is>
        <t>14/250</t>
      </is>
    </nc>
  </rcc>
  <rcc rId="60370" sId="12">
    <oc r="J165">
      <v>0</v>
    </oc>
    <nc r="J165" t="inlineStr">
      <is>
        <t>Ф №3</t>
      </is>
    </nc>
  </rcc>
  <rcc rId="60371" sId="12">
    <oc r="K165">
      <v>0.4</v>
    </oc>
    <nc r="K165" t="inlineStr">
      <is>
        <t>Касумкент</t>
      </is>
    </nc>
  </rcc>
  <rcc rId="60372" sId="12">
    <oc r="L165" t="inlineStr">
      <is>
        <t>6/250</t>
      </is>
    </oc>
    <nc r="L165"/>
  </rcc>
  <rcc rId="60373" sId="12">
    <oc r="M165" t="inlineStr">
      <is>
        <t>ф №7</t>
      </is>
    </oc>
    <nc r="M165"/>
  </rcc>
  <rcc rId="60374" sId="12">
    <oc r="N165" t="inlineStr">
      <is>
        <t xml:space="preserve">Белиджи </t>
      </is>
    </oc>
    <nc r="N165"/>
  </rcc>
  <rcc rId="60375" sId="12">
    <oc r="O165">
      <v>42704</v>
    </oc>
    <nc r="O165"/>
  </rcc>
  <rcc rId="60376" sId="12">
    <oc r="P165">
      <v>2167</v>
    </oc>
    <nc r="P165"/>
  </rcc>
  <rcc rId="60377" sId="12">
    <nc r="A181">
      <v>160</v>
    </nc>
  </rcc>
  <rcc rId="60378" sId="12">
    <oc r="B181" t="inlineStr">
      <is>
        <t>Дербентские РЭС</t>
      </is>
    </oc>
    <nc r="B181" t="inlineStr">
      <is>
        <t>Гамзатов Тажидин Магомедэминович</t>
      </is>
    </nc>
  </rcc>
  <rcc rId="60379" sId="12">
    <oc r="C181">
      <v>2142</v>
    </oc>
    <nc r="C181" t="inlineStr">
      <is>
        <t>жилой дом</t>
      </is>
    </nc>
  </rcc>
  <rcc rId="60380" sId="12">
    <oc r="D181">
      <v>42709</v>
    </oc>
    <nc r="D181" t="inlineStr">
      <is>
        <t xml:space="preserve">Сул.-Стальский  район,                   с.Ашага-Стал </t>
      </is>
    </nc>
  </rcc>
  <rcc rId="60381" sId="12">
    <oc r="E181" t="inlineStr">
      <is>
        <t>Агабалаева Герек Абдуселимовна</t>
      </is>
    </oc>
    <nc r="E181">
      <v>6</v>
    </nc>
  </rcc>
  <rcc rId="60382" sId="12">
    <oc r="F181" t="inlineStr">
      <is>
        <t>ЛПХ</t>
      </is>
    </oc>
    <nc r="F181">
      <v>6</v>
    </nc>
  </rcc>
  <rcc rId="60383" sId="12">
    <oc r="G181" t="inlineStr">
      <is>
        <t>РД, Дербентский район, с. Куллар</t>
      </is>
    </oc>
    <nc r="G181">
      <v>0</v>
    </nc>
  </rcc>
  <rcc rId="60384" sId="12">
    <oc r="H181">
      <v>14</v>
    </oc>
    <nc r="H181">
      <v>0.4</v>
    </nc>
  </rcc>
  <rcc rId="60385" sId="12">
    <oc r="I181">
      <v>14</v>
    </oc>
    <nc r="I181" t="inlineStr">
      <is>
        <t>1/160</t>
      </is>
    </nc>
  </rcc>
  <rcc rId="60386" sId="12">
    <oc r="J181">
      <v>0</v>
    </oc>
    <nc r="J181" t="inlineStr">
      <is>
        <t xml:space="preserve">Ф №2 </t>
      </is>
    </nc>
  </rcc>
  <rcc rId="60387" sId="12">
    <oc r="K181">
      <v>10</v>
    </oc>
    <nc r="K181" t="inlineStr">
      <is>
        <t>Касумкент</t>
      </is>
    </nc>
  </rcc>
  <rcc rId="60388" sId="12">
    <oc r="L181" t="inlineStr">
      <is>
        <t>25 кВА</t>
      </is>
    </oc>
    <nc r="L181"/>
  </rcc>
  <rcc rId="60389" sId="12">
    <oc r="M181" t="inlineStr">
      <is>
        <t>ф №2</t>
      </is>
    </oc>
    <nc r="M181"/>
  </rcc>
  <rcc rId="60390" sId="12">
    <oc r="N181" t="inlineStr">
      <is>
        <t xml:space="preserve">Белиджи  </t>
      </is>
    </oc>
    <nc r="N181"/>
  </rcc>
  <rcc rId="60391" sId="12">
    <oc r="O181">
      <v>42710</v>
    </oc>
    <nc r="O181"/>
  </rcc>
  <rcc rId="60392" sId="12">
    <oc r="P181">
      <v>2183</v>
    </oc>
    <nc r="P181"/>
  </rcc>
  <rcc rId="60393" sId="12">
    <nc r="A171">
      <v>172</v>
    </nc>
  </rcc>
  <rcc rId="60394" sId="12">
    <nc r="B171" t="inlineStr">
      <is>
        <t>Исабеков Эседуллах Исабекович</t>
      </is>
    </nc>
  </rcc>
  <rcc rId="60395" sId="12">
    <nc r="C171" t="inlineStr">
      <is>
        <t>жилой дом</t>
      </is>
    </nc>
  </rcc>
  <rcc rId="60396" sId="12">
    <nc r="D171" t="inlineStr">
      <is>
        <t>Сул.-Стальский район,            с/х Герейханова,1 ул.Ленина</t>
      </is>
    </nc>
  </rcc>
  <rcc rId="60397" sId="12">
    <nc r="E171">
      <v>5</v>
    </nc>
  </rcc>
  <rcc rId="60398" sId="12">
    <nc r="F171">
      <v>5</v>
    </nc>
  </rcc>
  <rcc rId="60399" sId="12">
    <nc r="G171">
      <v>0</v>
    </nc>
  </rcc>
  <rcc rId="60400" sId="12">
    <nc r="H171">
      <v>0.4</v>
    </nc>
  </rcc>
  <rcc rId="60401" sId="12">
    <nc r="I171" t="inlineStr">
      <is>
        <t>11/250</t>
      </is>
    </nc>
  </rcc>
  <rcc rId="60402" sId="12">
    <nc r="J171" t="inlineStr">
      <is>
        <t>Ф №3</t>
      </is>
    </nc>
  </rcc>
  <rcc rId="60403" sId="12">
    <nc r="K171" t="inlineStr">
      <is>
        <t>Касумкент</t>
      </is>
    </nc>
  </rcc>
  <rcc rId="60404" sId="12">
    <oc r="L171" t="inlineStr">
      <is>
        <t>160 кВА</t>
      </is>
    </oc>
    <nc r="L171"/>
  </rcc>
  <rcc rId="60405" sId="12">
    <nc r="A267">
      <v>178</v>
    </nc>
  </rcc>
  <rcc rId="60406" sId="12">
    <nc r="B267" t="inlineStr">
      <is>
        <t>Дадашева Муминат Магомедзагировна</t>
      </is>
    </nc>
  </rcc>
  <rcc rId="60407" sId="12">
    <nc r="C267" t="inlineStr">
      <is>
        <t>жилой дом</t>
      </is>
    </nc>
  </rcc>
  <rcc rId="60408" sId="12">
    <nc r="D267" t="inlineStr">
      <is>
        <t>Сул.-Стальский район,                         с. Испик</t>
      </is>
    </nc>
  </rcc>
  <rcc rId="60409" sId="12">
    <nc r="E267">
      <v>5</v>
    </nc>
  </rcc>
  <rcc rId="60410" sId="12">
    <nc r="F267">
      <v>5</v>
    </nc>
  </rcc>
  <rcc rId="60411" sId="12">
    <nc r="G267">
      <v>0</v>
    </nc>
  </rcc>
  <rcc rId="60412" sId="12">
    <nc r="H267">
      <v>0.4</v>
    </nc>
  </rcc>
  <rcc rId="60413" sId="12">
    <nc r="I267" t="inlineStr">
      <is>
        <t>4/100</t>
      </is>
    </nc>
  </rcc>
  <rcc rId="60414" sId="12">
    <nc r="J267" t="inlineStr">
      <is>
        <t>Ф №2</t>
      </is>
    </nc>
  </rcc>
  <rcc rId="60415" sId="12">
    <nc r="K267" t="inlineStr">
      <is>
        <t>Касумкент</t>
      </is>
    </nc>
  </rcc>
  <rcc rId="60416" sId="12">
    <oc r="L267" t="inlineStr">
      <is>
        <t>100 кВА</t>
      </is>
    </oc>
    <nc r="L267"/>
  </rcc>
  <rcc rId="60417" sId="12">
    <nc r="A298">
      <v>179</v>
    </nc>
  </rcc>
  <rcc rId="60418" sId="12">
    <nc r="B298" t="inlineStr">
      <is>
        <t>Салихов Ризван Магомедрагимович</t>
      </is>
    </nc>
  </rcc>
  <rcc rId="60419" sId="12">
    <nc r="C298" t="inlineStr">
      <is>
        <t>жилой дом</t>
      </is>
    </nc>
  </rcc>
  <rcc rId="60420" sId="12">
    <nc r="D298" t="inlineStr">
      <is>
        <t>Сул.-Стальский район,                         с. Испик</t>
      </is>
    </nc>
  </rcc>
  <rcc rId="60421" sId="12">
    <nc r="E298">
      <v>5</v>
    </nc>
  </rcc>
  <rcc rId="60422" sId="12">
    <nc r="F298">
      <v>5</v>
    </nc>
  </rcc>
  <rcc rId="60423" sId="12">
    <nc r="G298">
      <v>0</v>
    </nc>
  </rcc>
  <rcc rId="60424" sId="12">
    <nc r="H298">
      <v>0.4</v>
    </nc>
  </rcc>
  <rcc rId="60425" sId="12">
    <nc r="I298" t="inlineStr">
      <is>
        <t>4/100</t>
      </is>
    </nc>
  </rcc>
  <rcc rId="60426" sId="12">
    <nc r="J298" t="inlineStr">
      <is>
        <t>Ф №2</t>
      </is>
    </nc>
  </rcc>
  <rcc rId="60427" sId="12">
    <nc r="K298" t="inlineStr">
      <is>
        <t>Касумкент</t>
      </is>
    </nc>
  </rcc>
  <rcc rId="60428" sId="12">
    <oc r="L298" t="inlineStr">
      <is>
        <t>160 кВА</t>
      </is>
    </oc>
    <nc r="L298"/>
  </rcc>
  <rcc rId="60429" sId="12">
    <nc r="A301">
      <v>180</v>
    </nc>
  </rcc>
  <rcc rId="60430" sId="12">
    <nc r="B301" t="inlineStr">
      <is>
        <t>Дадашев Абдулмеджид Магомедгусейнович</t>
      </is>
    </nc>
  </rcc>
  <rcc rId="60431" sId="12">
    <nc r="C301" t="inlineStr">
      <is>
        <t>жилой дом</t>
      </is>
    </nc>
  </rcc>
  <rcc rId="60432" sId="12">
    <nc r="D301" t="inlineStr">
      <is>
        <t>Сул.-Стальский район,                         с. Новый Испик</t>
      </is>
    </nc>
  </rcc>
  <rcc rId="60433" sId="12">
    <nc r="E301">
      <v>5</v>
    </nc>
  </rcc>
  <rcc rId="60434" sId="12">
    <nc r="F301">
      <v>5</v>
    </nc>
  </rcc>
  <rcc rId="60435" sId="12">
    <nc r="G301">
      <v>0</v>
    </nc>
  </rcc>
  <rcc rId="60436" sId="12">
    <nc r="H301">
      <v>0.4</v>
    </nc>
  </rcc>
  <rcc rId="60437" sId="12">
    <nc r="I301" t="inlineStr">
      <is>
        <t>4/100</t>
      </is>
    </nc>
  </rcc>
  <rcc rId="60438" sId="12">
    <nc r="J301" t="inlineStr">
      <is>
        <t>Ф №2</t>
      </is>
    </nc>
  </rcc>
  <rcc rId="60439" sId="12">
    <nc r="K301" t="inlineStr">
      <is>
        <t>Касумкент</t>
      </is>
    </nc>
  </rcc>
  <rcc rId="60440" sId="12">
    <oc r="L301" t="inlineStr">
      <is>
        <t>160 кВА</t>
      </is>
    </oc>
    <nc r="L301"/>
  </rcc>
  <rcc rId="60441" sId="12">
    <nc r="A303">
      <v>181</v>
    </nc>
  </rcc>
  <rcc rId="60442" sId="12">
    <nc r="B303" t="inlineStr">
      <is>
        <t>Гюльмагомедов Игнат Загидинович</t>
      </is>
    </nc>
  </rcc>
  <rcc rId="60443" sId="12">
    <nc r="C303" t="inlineStr">
      <is>
        <t>жилой дом</t>
      </is>
    </nc>
  </rcc>
  <rcc rId="60444" sId="12">
    <nc r="D303" t="inlineStr">
      <is>
        <t>Сул.-Стальский район,                         с. Испик</t>
      </is>
    </nc>
  </rcc>
  <rcc rId="60445" sId="12">
    <nc r="E303">
      <v>5</v>
    </nc>
  </rcc>
  <rcc rId="60446" sId="12">
    <nc r="F303">
      <v>5</v>
    </nc>
  </rcc>
  <rcc rId="60447" sId="12">
    <nc r="G303">
      <v>0</v>
    </nc>
  </rcc>
  <rcc rId="60448" sId="12">
    <nc r="H303">
      <v>0.4</v>
    </nc>
  </rcc>
  <rcc rId="60449" sId="12">
    <nc r="I303" t="inlineStr">
      <is>
        <t>4/100</t>
      </is>
    </nc>
  </rcc>
  <rcc rId="60450" sId="12">
    <nc r="J303" t="inlineStr">
      <is>
        <t>Ф №2</t>
      </is>
    </nc>
  </rcc>
  <rcc rId="60451" sId="12">
    <nc r="K303" t="inlineStr">
      <is>
        <t>Касумкент</t>
      </is>
    </nc>
  </rcc>
  <rcc rId="60452" sId="12">
    <oc r="L303" t="inlineStr">
      <is>
        <t>100 кВА</t>
      </is>
    </oc>
    <nc r="L303"/>
  </rcc>
  <rcc rId="60453" sId="12">
    <nc r="A735">
      <v>202</v>
    </nc>
  </rcc>
  <rcc rId="60454" sId="12">
    <oc r="B735" t="inlineStr">
      <is>
        <t>Ботлихский МУ</t>
      </is>
    </oc>
    <nc r="B735" t="inlineStr">
      <is>
        <t>Бабаева Фаизат Муртазовна</t>
      </is>
    </nc>
  </rcc>
  <rcc rId="60455" sId="12">
    <oc r="C735">
      <v>352</v>
    </oc>
    <nc r="C735" t="inlineStr">
      <is>
        <t>жилой дом</t>
      </is>
    </nc>
  </rcc>
  <rcc rId="60456" sId="12">
    <oc r="D735">
      <v>42702</v>
    </oc>
    <nc r="D735" t="inlineStr">
      <is>
        <t>С.-Стальский район, свх.Герей-ханова, ул.Ленина</t>
      </is>
    </nc>
  </rcc>
  <rcc rId="60457" sId="12">
    <oc r="E735" t="inlineStr">
      <is>
        <t>Абакаров Лабазан Гаджиевич</t>
      </is>
    </oc>
    <nc r="E735">
      <v>3</v>
    </nc>
  </rcc>
  <rcc rId="60458" sId="12">
    <oc r="F735" t="inlineStr">
      <is>
        <t>жилой дом</t>
      </is>
    </oc>
    <nc r="F735">
      <v>3</v>
    </nc>
  </rcc>
  <rcc rId="60459" sId="12">
    <oc r="G735" t="inlineStr">
      <is>
        <t>РД,Ботлихский район сел. Ботлих</t>
      </is>
    </oc>
    <nc r="G735">
      <v>0</v>
    </nc>
  </rcc>
  <rcc rId="60460" sId="12">
    <oc r="H735">
      <v>5</v>
    </oc>
    <nc r="H735">
      <v>0.4</v>
    </nc>
  </rcc>
  <rcc rId="60461" sId="12">
    <oc r="I735">
      <v>5</v>
    </oc>
    <nc r="I735" t="inlineStr">
      <is>
        <t>6/100</t>
      </is>
    </nc>
  </rcc>
  <rcc rId="60462" sId="12">
    <oc r="J735">
      <v>0</v>
    </oc>
    <nc r="J735" t="inlineStr">
      <is>
        <t>Ф №3</t>
      </is>
    </nc>
  </rcc>
  <rcc rId="60463" sId="12">
    <oc r="K735">
      <v>0.4</v>
    </oc>
    <nc r="K735" t="inlineStr">
      <is>
        <t>Касумкент</t>
      </is>
    </nc>
  </rcc>
  <rcc rId="60464" sId="12">
    <oc r="L735" t="inlineStr">
      <is>
        <t>2/160</t>
      </is>
    </oc>
    <nc r="L735"/>
  </rcc>
  <rcc rId="60465" sId="12">
    <oc r="M735" t="inlineStr">
      <is>
        <t>Ф№4</t>
      </is>
    </oc>
    <nc r="M735"/>
  </rcc>
  <rcc rId="60466" sId="12">
    <oc r="N735" t="inlineStr">
      <is>
        <t>Ботлих</t>
      </is>
    </oc>
    <nc r="N735"/>
  </rcc>
  <rcc rId="60467" sId="12">
    <oc r="O735">
      <v>42705</v>
    </oc>
    <nc r="O735"/>
  </rcc>
  <rcc rId="60468" sId="12">
    <oc r="P735">
      <v>352</v>
    </oc>
    <nc r="P735"/>
  </rcc>
  <rcc rId="60469" sId="12">
    <nc r="A790">
      <v>27</v>
    </nc>
  </rcc>
  <rcc rId="60470" sId="12">
    <oc r="B790" t="inlineStr">
      <is>
        <t>Ботлихский МУ</t>
      </is>
    </oc>
    <nc r="B790" t="inlineStr">
      <is>
        <t>Курбанов Магомед Абдулвагабович</t>
      </is>
    </nc>
  </rcc>
  <rcc rId="60471" sId="12">
    <oc r="C790">
      <v>407</v>
    </oc>
    <nc r="C790" t="inlineStr">
      <is>
        <t>жилой дом</t>
      </is>
    </nc>
  </rcc>
  <rcc rId="60472" sId="12">
    <oc r="D790">
      <v>42732</v>
    </oc>
    <nc r="D790" t="inlineStr">
      <is>
        <t>РД, Цунтинский район, с. Шапих</t>
      </is>
    </nc>
  </rcc>
  <rcc rId="60473" sId="12">
    <oc r="E790" t="inlineStr">
      <is>
        <t>Магомедов Тагир Магомедович</t>
      </is>
    </oc>
    <nc r="E790">
      <v>10</v>
    </nc>
  </rcc>
  <rcc rId="60474" sId="12">
    <oc r="F790" t="inlineStr">
      <is>
        <t>жилой дом</t>
      </is>
    </oc>
    <nc r="F790">
      <v>10</v>
    </nc>
  </rcc>
  <rcc rId="60475" sId="12">
    <oc r="G790" t="inlineStr">
      <is>
        <t>РД. Ботлихский район, с. Рахата</t>
      </is>
    </oc>
    <nc r="G790">
      <v>0</v>
    </nc>
  </rcc>
  <rcc rId="60476" sId="12">
    <oc r="H790">
      <v>3</v>
    </oc>
    <nc r="H790">
      <v>0.4</v>
    </nc>
  </rcc>
  <rcc rId="60477" sId="12">
    <oc r="I790">
      <v>3</v>
    </oc>
    <nc r="I790" t="inlineStr">
      <is>
        <t>9/100</t>
      </is>
    </nc>
  </rcc>
  <rcc rId="60478" sId="12">
    <oc r="J790">
      <v>0</v>
    </oc>
    <nc r="J790" t="inlineStr">
      <is>
        <t>ф №3</t>
      </is>
    </nc>
  </rcc>
  <rcc rId="60479" sId="12">
    <oc r="K790">
      <v>0.4</v>
    </oc>
    <nc r="K790" t="inlineStr">
      <is>
        <t>Кидеро</t>
      </is>
    </nc>
  </rcc>
  <rcc rId="60480" sId="12">
    <oc r="L790" t="inlineStr">
      <is>
        <t>7/250</t>
      </is>
    </oc>
    <nc r="L790"/>
  </rcc>
  <rcc rId="60481" sId="12">
    <oc r="M790" t="inlineStr">
      <is>
        <t>Ф№3</t>
      </is>
    </oc>
    <nc r="M790"/>
  </rcc>
  <rcc rId="60482" sId="12">
    <oc r="N790" t="inlineStr">
      <is>
        <t>Ботлих</t>
      </is>
    </oc>
    <nc r="N790"/>
  </rcc>
  <rcc rId="60483" sId="12">
    <oc r="O790">
      <v>42732</v>
    </oc>
    <nc r="O790"/>
  </rcc>
  <rcc rId="60484" sId="12">
    <oc r="P790">
      <v>407</v>
    </oc>
    <nc r="P790"/>
  </rcc>
  <rcc rId="60485" sId="12">
    <nc r="A348">
      <v>126</v>
    </nc>
  </rcc>
  <rcc rId="60486" sId="12">
    <oc r="B348" t="inlineStr">
      <is>
        <t>Ботлихские РЭС</t>
      </is>
    </oc>
    <nc r="B348" t="inlineStr">
      <is>
        <t>Нажмудинова Написат Аслудиновна</t>
      </is>
    </nc>
  </rcc>
  <rcc rId="60487" sId="12">
    <oc r="C348">
      <v>2315</v>
    </oc>
    <nc r="C348" t="inlineStr">
      <is>
        <t>жилой дом</t>
      </is>
    </nc>
  </rcc>
  <rcc rId="60488" sId="12">
    <oc r="D348">
      <v>42730</v>
    </oc>
    <nc r="D348" t="inlineStr">
      <is>
        <t>Кизлярский район, с. Шаумян</t>
      </is>
    </nc>
  </rcc>
  <rcc rId="60489" sId="12">
    <oc r="E348" t="inlineStr">
      <is>
        <t>Гусейнов Гасан Магомедович</t>
      </is>
    </oc>
    <nc r="E348">
      <v>4</v>
    </nc>
  </rcc>
  <rcc rId="60490" sId="12">
    <oc r="F348" t="inlineStr">
      <is>
        <t>магазин</t>
      </is>
    </oc>
    <nc r="F348">
      <v>4</v>
    </nc>
  </rcc>
  <rcc rId="60491" sId="12">
    <oc r="G348" t="inlineStr">
      <is>
        <t>РД, Ботлихский район, с. Ботлих</t>
      </is>
    </oc>
    <nc r="G348">
      <v>0</v>
    </nc>
  </rcc>
  <rcc rId="60492" sId="12">
    <oc r="H348">
      <v>10</v>
    </oc>
    <nc r="H348">
      <v>0.4</v>
    </nc>
  </rcc>
  <rcc rId="60493" sId="12">
    <oc r="I348">
      <v>10</v>
    </oc>
    <nc r="I348" t="inlineStr">
      <is>
        <t>010304/100 кВА</t>
      </is>
    </nc>
  </rcc>
  <rcc rId="60494" sId="12">
    <oc r="J348">
      <v>0</v>
    </oc>
    <nc r="J348" t="inlineStr">
      <is>
        <t>ф№3</t>
      </is>
    </nc>
  </rcc>
  <rcc rId="60495" sId="12">
    <oc r="K348">
      <v>0.4</v>
    </oc>
    <nc r="K348" t="inlineStr">
      <is>
        <t>Кизляр-1</t>
      </is>
    </nc>
  </rcc>
  <rcc rId="60496" sId="12">
    <oc r="L348" t="inlineStr">
      <is>
        <t>5/400</t>
      </is>
    </oc>
    <nc r="L348"/>
  </rcc>
  <rcc rId="60497" sId="12">
    <oc r="M348" t="inlineStr">
      <is>
        <t>ф №3</t>
      </is>
    </oc>
    <nc r="M348"/>
  </rcc>
  <rcc rId="60498" sId="12">
    <oc r="N348" t="inlineStr">
      <is>
        <t>Ботлих 110/35/10 кВ</t>
      </is>
    </oc>
    <nc r="N348"/>
  </rcc>
  <rcc rId="60499" sId="12">
    <oc r="O348">
      <v>42730</v>
    </oc>
    <nc r="O348"/>
  </rcc>
  <rcc rId="60500" sId="12">
    <oc r="P348">
      <v>2350</v>
    </oc>
    <nc r="P348"/>
  </rcc>
  <rcc rId="60501" sId="12">
    <nc r="A295">
      <v>142</v>
    </nc>
  </rcc>
  <rcc rId="60502" sId="12">
    <nc r="B295" t="inlineStr">
      <is>
        <t>Ахмедова Аминат Магомедовна</t>
      </is>
    </nc>
  </rcc>
  <rcc rId="60503" sId="12">
    <nc r="C295" t="inlineStr">
      <is>
        <t>жилой дом</t>
      </is>
    </nc>
  </rcc>
  <rcc rId="60504" sId="12">
    <nc r="D295" t="inlineStr">
      <is>
        <t>Кизлярский район, с. Красный Восход</t>
      </is>
    </nc>
  </rcc>
  <rcc rId="60505" sId="12">
    <nc r="E295">
      <v>4</v>
    </nc>
  </rcc>
  <rcc rId="60506" sId="12">
    <nc r="F295">
      <v>4</v>
    </nc>
  </rcc>
  <rcc rId="60507" sId="12">
    <nc r="G295">
      <v>0</v>
    </nc>
  </rcc>
  <rcc rId="60508" sId="12">
    <nc r="H295">
      <v>0.4</v>
    </nc>
  </rcc>
  <rcc rId="60509" sId="12">
    <nc r="I295" t="inlineStr">
      <is>
        <t>010315/250 кВА</t>
      </is>
    </nc>
  </rcc>
  <rcc rId="60510" sId="12">
    <nc r="J295" t="inlineStr">
      <is>
        <t>ф№3</t>
      </is>
    </nc>
  </rcc>
  <rcc rId="60511" sId="12">
    <nc r="K295" t="inlineStr">
      <is>
        <t>Кизляр-1</t>
      </is>
    </nc>
  </rcc>
  <rcc rId="60512" sId="12">
    <oc r="L295" t="inlineStr">
      <is>
        <t>63 кВА</t>
      </is>
    </oc>
    <nc r="L295"/>
  </rcc>
  <rcc rId="60513" sId="12">
    <nc r="A248">
      <v>143</v>
    </nc>
  </rcc>
  <rcc rId="60514" sId="12">
    <oc r="B248" t="inlineStr">
      <is>
        <t>Буйнакские ГЭС</t>
      </is>
    </oc>
    <nc r="B248" t="inlineStr">
      <is>
        <t>Табунщикова Валентина Юрьевна</t>
      </is>
    </nc>
  </rcc>
  <rcc rId="60515" sId="12">
    <oc r="C248">
      <v>2213</v>
    </oc>
    <nc r="C248" t="inlineStr">
      <is>
        <t>жилой дом</t>
      </is>
    </nc>
  </rcc>
  <rcc rId="60516" sId="12">
    <oc r="D248">
      <v>42713</v>
    </oc>
    <nc r="D248" t="inlineStr">
      <is>
        <t>Кизлярский район, с. Жданово</t>
      </is>
    </nc>
  </rcc>
  <rcc rId="60517" sId="12">
    <oc r="E248" t="inlineStr">
      <is>
        <t>Айгунова Написат Гасановна</t>
      </is>
    </oc>
    <nc r="E248">
      <v>4</v>
    </nc>
  </rcc>
  <rcc rId="60518" sId="12">
    <oc r="F248" t="inlineStr">
      <is>
        <t>магазин</t>
      </is>
    </oc>
    <nc r="F248">
      <v>4</v>
    </nc>
  </rcc>
  <rcc rId="60519" sId="12">
    <oc r="G248" t="inlineStr">
      <is>
        <t>РД, г.Буйнакск, ул. Имама Гази-Магомеда, участок №10, ЗУ 16</t>
      </is>
    </oc>
    <nc r="G248">
      <v>0</v>
    </nc>
  </rcc>
  <rcc rId="60520" sId="12">
    <oc r="H248">
      <v>7</v>
    </oc>
    <nc r="H248">
      <v>0.4</v>
    </nc>
  </rcc>
  <rcc rId="60521" sId="12">
    <oc r="I248">
      <v>7</v>
    </oc>
    <nc r="I248" t="inlineStr">
      <is>
        <t>010207/160 кВА</t>
      </is>
    </nc>
  </rcc>
  <rcc rId="60522" sId="12">
    <oc r="J248">
      <v>0</v>
    </oc>
    <nc r="J248" t="inlineStr">
      <is>
        <t>ф№2</t>
      </is>
    </nc>
  </rcc>
  <rcc rId="60523" sId="12">
    <oc r="K248">
      <v>0.4</v>
    </oc>
    <nc r="K248" t="inlineStr">
      <is>
        <t>Кизляр-1</t>
      </is>
    </nc>
  </rcc>
  <rcc rId="60524" sId="12">
    <oc r="L248" t="inlineStr">
      <is>
        <t>32/250</t>
      </is>
    </oc>
    <nc r="L248"/>
  </rcc>
  <rcc rId="60525" sId="12">
    <oc r="M248" t="inlineStr">
      <is>
        <t>ф №2</t>
      </is>
    </oc>
    <nc r="M248"/>
  </rcc>
  <rcc rId="60526" sId="12">
    <oc r="N248" t="inlineStr">
      <is>
        <t xml:space="preserve">Буйнакск-1 </t>
      </is>
    </oc>
    <nc r="N248"/>
  </rcc>
  <rcc rId="60527" sId="12">
    <oc r="O248">
      <v>42713</v>
    </oc>
    <nc r="O248"/>
  </rcc>
  <rcc rId="60528" sId="12">
    <oc r="P248">
      <v>2250</v>
    </oc>
    <nc r="P248"/>
  </rcc>
  <rcc rId="60529" sId="12">
    <nc r="A249">
      <v>68</v>
    </nc>
  </rcc>
  <rcc rId="60530" sId="12">
    <oc r="B249" t="inlineStr">
      <is>
        <t>Буйнакские ГЭС</t>
      </is>
    </oc>
    <nc r="B249" t="inlineStr">
      <is>
        <t>Магомедов Хабиб Ахмедович</t>
      </is>
    </nc>
  </rcc>
  <rcc rId="60531" sId="12">
    <oc r="C249">
      <v>2212</v>
    </oc>
    <nc r="C249" t="inlineStr">
      <is>
        <t>жилой дом</t>
      </is>
    </nc>
  </rcc>
  <rcc rId="60532" sId="12">
    <oc r="D249">
      <v>42713</v>
    </oc>
    <nc r="D249" t="inlineStr">
      <is>
        <t>РД, Кизлярский район, с. Косякино</t>
      </is>
    </nc>
  </rcc>
  <rcc rId="60533" sId="12">
    <oc r="E249" t="inlineStr">
      <is>
        <t xml:space="preserve">Муталимова Багжат Абдулкаримовна </t>
      </is>
    </oc>
    <nc r="E249">
      <v>15</v>
    </nc>
  </rcc>
  <rcc rId="60534" sId="12">
    <oc r="F249" t="inlineStr">
      <is>
        <t>магазин</t>
      </is>
    </oc>
    <nc r="F249">
      <v>15</v>
    </nc>
  </rcc>
  <rcc rId="60535" sId="12">
    <oc r="G249" t="inlineStr">
      <is>
        <t>РД, г.Буйнакск, ул. Имама Гази-Магомеда, участок №8, ЗУ 14</t>
      </is>
    </oc>
    <nc r="G249">
      <v>0</v>
    </nc>
  </rcc>
  <rcc rId="60536" sId="12">
    <oc r="H249">
      <v>5</v>
    </oc>
    <nc r="H249">
      <v>10</v>
    </nc>
  </rcc>
  <rcc rId="60537" sId="12">
    <oc r="I249">
      <v>5</v>
    </oc>
    <nc r="I249" t="inlineStr">
      <is>
        <t>25 кВт</t>
      </is>
    </nc>
  </rcc>
  <rcc rId="60538" sId="12">
    <oc r="J249">
      <v>0</v>
    </oc>
    <nc r="J249" t="inlineStr">
      <is>
        <t>ф №3</t>
      </is>
    </nc>
  </rcc>
  <rcc rId="60539" sId="12">
    <oc r="K249">
      <v>0.4</v>
    </oc>
    <nc r="K249" t="inlineStr">
      <is>
        <t xml:space="preserve">Кизляр-1 </t>
      </is>
    </nc>
  </rcc>
  <rcc rId="60540" sId="12">
    <oc r="L249" t="inlineStr">
      <is>
        <t>53/400</t>
      </is>
    </oc>
    <nc r="L249"/>
  </rcc>
  <rcc rId="60541" sId="12">
    <oc r="M249" t="inlineStr">
      <is>
        <t>ф №5</t>
      </is>
    </oc>
    <nc r="M249"/>
  </rcc>
  <rcc rId="60542" sId="12">
    <oc r="N249" t="inlineStr">
      <is>
        <t xml:space="preserve">Буйнакск-1 </t>
      </is>
    </oc>
    <nc r="N249"/>
  </rcc>
  <rcc rId="60543" sId="12">
    <oc r="O249">
      <v>42713</v>
    </oc>
    <nc r="O249"/>
  </rcc>
  <rcc rId="60544" sId="12">
    <oc r="P249">
      <v>2251</v>
    </oc>
    <nc r="P249"/>
  </rcc>
  <rcc rId="60545" sId="12">
    <nc r="A250">
      <v>51</v>
    </nc>
  </rcc>
  <rcc rId="60546" sId="12">
    <oc r="B250" t="inlineStr">
      <is>
        <t>Буйнакские ГЭС</t>
      </is>
    </oc>
    <nc r="B250" t="inlineStr">
      <is>
        <t>Саидова Мадина Зайнулабидовна</t>
      </is>
    </nc>
  </rcc>
  <rcc rId="60547" sId="12">
    <oc r="C250">
      <v>2211</v>
    </oc>
    <nc r="C250" t="inlineStr">
      <is>
        <t>автомойка "Океан"</t>
      </is>
    </nc>
  </rcc>
  <rcc rId="60548" sId="12">
    <oc r="D250">
      <v>42713</v>
    </oc>
    <nc r="D250" t="inlineStr">
      <is>
        <t>РД, Кизлярский район, с. Новомонастырское</t>
      </is>
    </nc>
  </rcc>
  <rcc rId="60549" sId="12">
    <oc r="E250" t="inlineStr">
      <is>
        <t>Айгунова Написат Гасановна</t>
      </is>
    </oc>
    <nc r="E250">
      <v>15</v>
    </nc>
  </rcc>
  <rcc rId="60550" sId="12">
    <oc r="F250" t="inlineStr">
      <is>
        <t>магазин</t>
      </is>
    </oc>
    <nc r="F250">
      <v>15</v>
    </nc>
  </rcc>
  <rcc rId="60551" sId="12">
    <oc r="G250" t="inlineStr">
      <is>
        <t>РД, г.Буйнакск, ул. Имама Гази-Магомеда, участок №10, ЗУ 16</t>
      </is>
    </oc>
    <nc r="G250">
      <v>0</v>
    </nc>
  </rcc>
  <rcc rId="60552" sId="12">
    <oc r="H250">
      <v>7</v>
    </oc>
    <nc r="H250">
      <v>0.4</v>
    </nc>
  </rcc>
  <rcc rId="60553" sId="12">
    <oc r="I250">
      <v>7</v>
    </oc>
    <nc r="I250" t="inlineStr">
      <is>
        <t>01.13.08/63</t>
      </is>
    </nc>
  </rcc>
  <rcc rId="60554" sId="12">
    <oc r="J250">
      <v>0</v>
    </oc>
    <nc r="J250" t="inlineStr">
      <is>
        <t>ф №13</t>
      </is>
    </nc>
  </rcc>
  <rcc rId="60555" sId="12">
    <oc r="K250">
      <v>0.4</v>
    </oc>
    <nc r="K250" t="inlineStr">
      <is>
        <t xml:space="preserve">Кизляр-1          </t>
      </is>
    </nc>
  </rcc>
  <rcc rId="60556" sId="12">
    <oc r="L250" t="inlineStr">
      <is>
        <t>32/250</t>
      </is>
    </oc>
    <nc r="L250"/>
  </rcc>
  <rcc rId="60557" sId="12">
    <oc r="M250" t="inlineStr">
      <is>
        <t>ф №2</t>
      </is>
    </oc>
    <nc r="M250"/>
  </rcc>
  <rcc rId="60558" sId="12">
    <oc r="N250" t="inlineStr">
      <is>
        <t xml:space="preserve">Буйнакск-1 </t>
      </is>
    </oc>
    <nc r="N250"/>
  </rcc>
  <rcc rId="60559" sId="12">
    <oc r="O250">
      <v>42713</v>
    </oc>
    <nc r="O250"/>
  </rcc>
  <rcc rId="60560" sId="12">
    <oc r="P250">
      <v>2252</v>
    </oc>
    <nc r="P250"/>
  </rcc>
  <rcc rId="60561" sId="12">
    <nc r="A252">
      <v>131</v>
    </nc>
  </rcc>
  <rcc rId="60562" sId="12">
    <oc r="B252" t="inlineStr">
      <is>
        <t>Буйнакские ГЭС</t>
      </is>
    </oc>
    <nc r="B252" t="inlineStr">
      <is>
        <t>Каримов Сергей Магадович</t>
      </is>
    </nc>
  </rcc>
  <rcc rId="60563" sId="12">
    <oc r="C252">
      <v>2209</v>
    </oc>
    <nc r="C252" t="inlineStr">
      <is>
        <t>жилой дом</t>
      </is>
    </nc>
  </rcc>
  <rcc rId="60564" sId="12">
    <oc r="D252">
      <v>42713</v>
    </oc>
    <nc r="D252" t="inlineStr">
      <is>
        <t>Кизлярский район, с. Аверьяновка</t>
      </is>
    </nc>
  </rcc>
  <rcc rId="60565" sId="12">
    <oc r="E252" t="inlineStr">
      <is>
        <t>Хизроева Жавгарат Магомедзагидовна</t>
      </is>
    </oc>
    <nc r="E252">
      <v>4</v>
    </nc>
  </rcc>
  <rcc rId="60566" sId="12">
    <oc r="F252" t="inlineStr">
      <is>
        <t>магазин</t>
      </is>
    </oc>
    <nc r="F252">
      <v>4</v>
    </nc>
  </rcc>
  <rcc rId="60567" sId="12">
    <oc r="G252" t="inlineStr">
      <is>
        <t xml:space="preserve">РД, г.Буйнакск, МКР Новый городок, участок </t>
      </is>
    </oc>
    <nc r="G252">
      <v>0</v>
    </nc>
  </rcc>
  <rcc rId="60568" sId="12">
    <oc r="H252">
      <v>7</v>
    </oc>
    <nc r="H252">
      <v>0.4</v>
    </nc>
  </rcc>
  <rcc rId="60569" sId="12">
    <oc r="I252">
      <v>7</v>
    </oc>
    <nc r="I252" t="inlineStr">
      <is>
        <t>020231/160 кВА</t>
      </is>
    </nc>
  </rcc>
  <rcc rId="60570" sId="12">
    <oc r="J252">
      <v>0</v>
    </oc>
    <nc r="J252" t="inlineStr">
      <is>
        <t>ф№2</t>
      </is>
    </nc>
  </rcc>
  <rcc rId="60571" sId="12">
    <oc r="K252">
      <v>0.4</v>
    </oc>
    <nc r="K252" t="inlineStr">
      <is>
        <t>Кизляр-2</t>
      </is>
    </nc>
  </rcc>
  <rcc rId="60572" sId="12">
    <oc r="L252" t="inlineStr">
      <is>
        <t>173/250</t>
      </is>
    </oc>
    <nc r="L252"/>
  </rcc>
  <rcc rId="60573" sId="12">
    <oc r="M252" t="inlineStr">
      <is>
        <t>ф №12</t>
      </is>
    </oc>
    <nc r="M252"/>
  </rcc>
  <rcc rId="60574" sId="12">
    <oc r="N252" t="inlineStr">
      <is>
        <t xml:space="preserve">Буйнакск-1 </t>
      </is>
    </oc>
    <nc r="N252"/>
  </rcc>
  <rcc rId="60575" sId="12">
    <oc r="O252">
      <v>42713</v>
    </oc>
    <nc r="O252"/>
  </rcc>
  <rcc rId="60576" sId="12">
    <oc r="P252">
      <v>2254</v>
    </oc>
    <nc r="P252"/>
  </rcc>
  <rcc rId="60577" sId="12">
    <nc r="A285">
      <v>137</v>
    </nc>
  </rcc>
  <rcc rId="60578" sId="12">
    <oc r="B285" t="inlineStr">
      <is>
        <t>Буйнакские ГЭС</t>
      </is>
    </oc>
    <nc r="B285" t="inlineStr">
      <is>
        <t>Шарипова Загра Абуталибовна</t>
      </is>
    </nc>
  </rcc>
  <rcc rId="60579" sId="12">
    <oc r="C285">
      <v>2241</v>
    </oc>
    <nc r="C285" t="inlineStr">
      <is>
        <t>жилой дом</t>
      </is>
    </nc>
  </rcc>
  <rcc rId="60580" sId="12">
    <oc r="D285">
      <v>42718</v>
    </oc>
    <nc r="D285" t="inlineStr">
      <is>
        <t>Кизлярский район, с. Аверьяновка</t>
      </is>
    </nc>
  </rcc>
  <rcc rId="60581" sId="12">
    <oc r="E285" t="inlineStr">
      <is>
        <t>Айгунов Мухтар Гасанович</t>
      </is>
    </oc>
    <nc r="E285">
      <v>4</v>
    </nc>
  </rcc>
  <rcc rId="60582" sId="12">
    <oc r="F285" t="inlineStr">
      <is>
        <t>автомагазин</t>
      </is>
    </oc>
    <nc r="F285">
      <v>4</v>
    </nc>
  </rcc>
  <rcc rId="60583" sId="12">
    <oc r="G285" t="inlineStr">
      <is>
        <t>РД, г.Буйнакск, ул. Им. Газимагомеда, №10, ЗУ8</t>
      </is>
    </oc>
    <nc r="G285">
      <v>0</v>
    </nc>
  </rcc>
  <rcc rId="60584" sId="12">
    <oc r="H285">
      <v>5</v>
    </oc>
    <nc r="H285">
      <v>0.4</v>
    </nc>
  </rcc>
  <rcc rId="60585" sId="12">
    <oc r="I285">
      <v>5</v>
    </oc>
    <nc r="I285" t="inlineStr">
      <is>
        <t>020211/160 кВА</t>
      </is>
    </nc>
  </rcc>
  <rcc rId="60586" sId="12">
    <oc r="J285">
      <v>0</v>
    </oc>
    <nc r="J285" t="inlineStr">
      <is>
        <t>ф№2</t>
      </is>
    </nc>
  </rcc>
  <rcc rId="60587" sId="12">
    <oc r="K285">
      <v>0.4</v>
    </oc>
    <nc r="K285" t="inlineStr">
      <is>
        <t>Кизляр-2</t>
      </is>
    </nc>
  </rcc>
  <rcc rId="60588" sId="12">
    <oc r="L285" t="inlineStr">
      <is>
        <t>32/400</t>
      </is>
    </oc>
    <nc r="L285"/>
  </rcc>
  <rcc rId="60589" sId="12">
    <oc r="M285" t="inlineStr">
      <is>
        <t>ф №2</t>
      </is>
    </oc>
    <nc r="M285"/>
  </rcc>
  <rcc rId="60590" sId="12">
    <oc r="N285" t="inlineStr">
      <is>
        <t xml:space="preserve">Буйнакск-1 </t>
      </is>
    </oc>
    <nc r="N285"/>
  </rcc>
  <rcc rId="60591" sId="12">
    <oc r="O285">
      <v>42718</v>
    </oc>
    <nc r="O285"/>
  </rcc>
  <rcc rId="60592" sId="12">
    <oc r="P285">
      <v>2287</v>
    </oc>
    <nc r="P285"/>
  </rcc>
  <rcc rId="60593" sId="12">
    <nc r="A286">
      <v>63</v>
    </nc>
  </rcc>
  <rcc rId="60594" sId="12">
    <oc r="B286" t="inlineStr">
      <is>
        <t>Буйнакские ГЭС</t>
      </is>
    </oc>
    <nc r="B286" t="inlineStr">
      <is>
        <t>Магомедова Разият Курбановна</t>
      </is>
    </nc>
  </rcc>
  <rcc rId="60595" sId="12">
    <oc r="C286">
      <v>2242</v>
    </oc>
    <nc r="C286" t="inlineStr">
      <is>
        <t>жилой дом</t>
      </is>
    </nc>
  </rcc>
  <rcc rId="60596" sId="12">
    <oc r="D286">
      <v>42718</v>
    </oc>
    <nc r="D286" t="inlineStr">
      <is>
        <t>РД, г.Кизляр, ул. им. Бельского М., дом №43</t>
      </is>
    </nc>
  </rcc>
  <rcc rId="60597" sId="12">
    <oc r="E286" t="inlineStr">
      <is>
        <t>Алиев Абулес Нажмудинович</t>
      </is>
    </oc>
    <nc r="E286">
      <v>5</v>
    </nc>
  </rcc>
  <rcc rId="60598" sId="12">
    <oc r="F286" t="inlineStr">
      <is>
        <t>автомагазин</t>
      </is>
    </oc>
    <nc r="F286">
      <v>5</v>
    </nc>
  </rcc>
  <rcc rId="60599" sId="12">
    <oc r="G286" t="inlineStr">
      <is>
        <t>РД, г.Буйнакск, ул. Им. Газимагомеда, №10, ЗУ15</t>
      </is>
    </oc>
    <nc r="G286">
      <v>0</v>
    </nc>
  </rcc>
  <rcc rId="60600" sId="12">
    <oc r="H286">
      <v>5</v>
    </oc>
    <nc r="H286">
      <v>0.4</v>
    </nc>
  </rcc>
  <rcc rId="60601" sId="12">
    <oc r="I286">
      <v>5</v>
    </oc>
    <nc r="I286" t="inlineStr">
      <is>
        <t>41/400</t>
      </is>
    </nc>
  </rcc>
  <rcc rId="60602" sId="12">
    <oc r="J286">
      <v>0</v>
    </oc>
    <nc r="J286" t="inlineStr">
      <is>
        <t>ф №15</t>
      </is>
    </nc>
  </rcc>
  <rcc rId="60603" sId="12">
    <oc r="K286">
      <v>0.4</v>
    </oc>
    <nc r="K286" t="inlineStr">
      <is>
        <t>Кизляр-2 110/35/10 кВ</t>
      </is>
    </nc>
  </rcc>
  <rcc rId="60604" sId="12">
    <oc r="L286" t="inlineStr">
      <is>
        <t>32/400</t>
      </is>
    </oc>
    <nc r="L286"/>
  </rcc>
  <rcc rId="60605" sId="12">
    <oc r="M286" t="inlineStr">
      <is>
        <t>ф №2</t>
      </is>
    </oc>
    <nc r="M286"/>
  </rcc>
  <rcc rId="60606" sId="12">
    <oc r="N286" t="inlineStr">
      <is>
        <t xml:space="preserve">Буйнакск-1 </t>
      </is>
    </oc>
    <nc r="N286"/>
  </rcc>
  <rcc rId="60607" sId="12">
    <oc r="O286">
      <v>42718</v>
    </oc>
    <nc r="O286"/>
  </rcc>
  <rcc rId="60608" sId="12">
    <oc r="P286">
      <v>2288</v>
    </oc>
    <nc r="P286"/>
  </rcc>
  <rcc rId="60609" sId="12">
    <nc r="A349">
      <v>67</v>
    </nc>
  </rcc>
  <rcc rId="60610" sId="12">
    <nc r="B349" t="inlineStr">
      <is>
        <t>Сейдахмедов Дарвин Зейфуллаевич</t>
      </is>
    </nc>
  </rcc>
  <rcc rId="60611" sId="12">
    <nc r="C349" t="inlineStr">
      <is>
        <t>жилой дом</t>
      </is>
    </nc>
  </rcc>
  <rcc rId="60612" sId="12">
    <nc r="D349" t="inlineStr">
      <is>
        <t>РД, г.Кизляр, ул. Багратиона, 122</t>
      </is>
    </nc>
  </rcc>
  <rcc rId="60613" sId="12">
    <nc r="E349">
      <v>14</v>
    </nc>
  </rcc>
  <rcc rId="60614" sId="12">
    <nc r="F349">
      <v>14</v>
    </nc>
  </rcc>
  <rcc rId="60615" sId="12">
    <nc r="G349">
      <v>0</v>
    </nc>
  </rcc>
  <rcc rId="60616" sId="12">
    <nc r="H349">
      <v>0.4</v>
    </nc>
  </rcc>
  <rcc rId="60617" sId="12">
    <nc r="I349" t="inlineStr">
      <is>
        <t>194/250</t>
      </is>
    </nc>
  </rcc>
  <rcc rId="60618" sId="12">
    <nc r="J349" t="inlineStr">
      <is>
        <t>ф №11</t>
      </is>
    </nc>
  </rcc>
  <rcc rId="60619" sId="12">
    <nc r="K349" t="inlineStr">
      <is>
        <t>Кизляр-2 110/35/10 кВ</t>
      </is>
    </nc>
  </rcc>
  <rcc rId="60620" sId="12">
    <oc r="L349" t="inlineStr">
      <is>
        <t>100 кВА</t>
      </is>
    </oc>
    <nc r="L349"/>
  </rcc>
  <rcc rId="60621" sId="12">
    <nc r="A264">
      <v>79</v>
    </nc>
  </rcc>
  <rcc rId="60622" sId="12">
    <oc r="B264" t="inlineStr">
      <is>
        <t>Буйнакские ГЭС</t>
      </is>
    </oc>
    <nc r="B264" t="inlineStr">
      <is>
        <t>Маджидов Арслевдин Салевович</t>
      </is>
    </nc>
  </rcc>
  <rcc rId="60623" sId="12">
    <oc r="C264">
      <v>2218</v>
    </oc>
    <nc r="C264" t="inlineStr">
      <is>
        <t>жилой дом</t>
      </is>
    </nc>
  </rcc>
  <rcc rId="60624" sId="12">
    <oc r="D264">
      <v>42716</v>
    </oc>
    <nc r="D264" t="inlineStr">
      <is>
        <t>РД, г. Кизляр, ул. Им. Бельского М.Е., 16</t>
      </is>
    </nc>
  </rcc>
  <rcc rId="60625" sId="12">
    <oc r="E264" t="inlineStr">
      <is>
        <t>Мухумаев Мухтар Магомедович</t>
      </is>
    </oc>
    <nc r="E264">
      <v>5</v>
    </nc>
  </rcc>
  <rcc rId="60626" sId="12">
    <oc r="F264" t="inlineStr">
      <is>
        <t>хоз. нужды</t>
      </is>
    </oc>
    <nc r="F264">
      <v>5</v>
    </nc>
  </rcc>
  <rcc rId="60627" sId="12">
    <oc r="G264" t="inlineStr">
      <is>
        <t>РД, г.Буйнакск, ул. Ш.Шамхалова, участок №1</t>
      </is>
    </oc>
    <nc r="G264">
      <v>0</v>
    </nc>
  </rcc>
  <rcc rId="60628" sId="12">
    <oc r="H264">
      <v>10</v>
    </oc>
    <nc r="H264">
      <v>0.4</v>
    </nc>
  </rcc>
  <rcc rId="60629" sId="12">
    <oc r="I264">
      <v>10</v>
    </oc>
    <nc r="I264" t="inlineStr">
      <is>
        <t>41/400</t>
      </is>
    </nc>
  </rcc>
  <rcc rId="60630" sId="12">
    <oc r="J264">
      <v>0</v>
    </oc>
    <nc r="J264" t="inlineStr">
      <is>
        <t>ф №3</t>
      </is>
    </nc>
  </rcc>
  <rcc rId="60631" sId="12">
    <oc r="K264">
      <v>0.4</v>
    </oc>
    <nc r="K264" t="inlineStr">
      <is>
        <t>Кизляр-2 110/35/10 кВ</t>
      </is>
    </nc>
  </rcc>
  <rcc rId="60632" sId="12">
    <oc r="L264" t="inlineStr">
      <is>
        <t>31/250</t>
      </is>
    </oc>
    <nc r="L264"/>
  </rcc>
  <rcc rId="60633" sId="12">
    <oc r="M264" t="inlineStr">
      <is>
        <t>ф №2</t>
      </is>
    </oc>
    <nc r="M264"/>
  </rcc>
  <rcc rId="60634" sId="12">
    <oc r="N264" t="inlineStr">
      <is>
        <t xml:space="preserve">Буйнакск-1  110/35/6 кВ </t>
      </is>
    </oc>
    <nc r="N264"/>
  </rcc>
  <rcc rId="60635" sId="12">
    <oc r="O264">
      <v>42717</v>
    </oc>
    <nc r="O264"/>
  </rcc>
  <rcc rId="60636" sId="12">
    <oc r="P264">
      <v>2266</v>
    </oc>
    <nc r="P264"/>
  </rcc>
  <rcc rId="60637" sId="12">
    <nc r="A380">
      <v>87</v>
    </nc>
  </rcc>
  <rcc rId="60638" sId="12">
    <oc r="B380" t="inlineStr">
      <is>
        <t>Буйнакские ГЭС</t>
      </is>
    </oc>
    <nc r="B380" t="inlineStr">
      <is>
        <t>Магомедов ХабиБула Муртазалиевич</t>
      </is>
    </nc>
  </rcc>
  <rcc rId="60639" sId="12">
    <oc r="C380">
      <v>2341</v>
    </oc>
    <nc r="C380" t="inlineStr">
      <is>
        <t>холодильник</t>
      </is>
    </nc>
  </rcc>
  <rcc rId="60640" sId="12">
    <oc r="D380">
      <v>42734</v>
    </oc>
    <nc r="D380" t="inlineStr">
      <is>
        <t>РД, г.Кизляр, ул. Циолковского, д. №14А</t>
      </is>
    </nc>
  </rcc>
  <rcc rId="60641" sId="12">
    <oc r="E380" t="inlineStr">
      <is>
        <t>Камилов Ахмед Магомедгаджиевич</t>
      </is>
    </oc>
    <nc r="E380">
      <v>15</v>
    </nc>
  </rcc>
  <rcc rId="60642" sId="12">
    <oc r="F380" t="inlineStr">
      <is>
        <t>автомагазин</t>
      </is>
    </oc>
    <nc r="F380">
      <v>15</v>
    </nc>
  </rcc>
  <rcc rId="60643" sId="12">
    <oc r="G380" t="inlineStr">
      <is>
        <t>РД, г.Буйнакск, ул. Имама Гази-Магомеда, участок № 10, ЗУ16</t>
      </is>
    </oc>
    <nc r="G380">
      <v>0</v>
    </nc>
  </rcc>
  <rcc rId="60644" sId="12">
    <oc r="H380">
      <v>6</v>
    </oc>
    <nc r="H380">
      <v>0.4</v>
    </nc>
  </rcc>
  <rcc rId="60645" sId="12">
    <oc r="I380">
      <v>6</v>
    </oc>
    <nc r="I380" t="inlineStr">
      <is>
        <t>57/630</t>
      </is>
    </nc>
  </rcc>
  <rcc rId="60646" sId="12">
    <oc r="J380">
      <v>0</v>
    </oc>
    <nc r="J380" t="inlineStr">
      <is>
        <t>ф №3</t>
      </is>
    </nc>
  </rcc>
  <rcc rId="60647" sId="12">
    <oc r="K380">
      <v>0.4</v>
    </oc>
    <nc r="K380" t="inlineStr">
      <is>
        <t>Кизляр-2 110/35/10 кВ</t>
      </is>
    </nc>
  </rcc>
  <rcc rId="60648" sId="12">
    <oc r="L380" t="inlineStr">
      <is>
        <t>32/250</t>
      </is>
    </oc>
    <nc r="L380"/>
  </rcc>
  <rcc rId="60649" sId="12">
    <oc r="M380" t="inlineStr">
      <is>
        <t>ф №2</t>
      </is>
    </oc>
    <nc r="M380"/>
  </rcc>
  <rcc rId="60650" sId="12">
    <oc r="N380" t="inlineStr">
      <is>
        <t xml:space="preserve">Буйнакск-1  110/35/6 кВ </t>
      </is>
    </oc>
    <nc r="N380"/>
  </rcc>
  <rcc rId="60651" sId="12">
    <oc r="O380">
      <v>42734</v>
    </oc>
    <nc r="O380"/>
  </rcc>
  <rcc rId="60652" sId="12">
    <oc r="P380">
      <v>2382</v>
    </oc>
    <nc r="P380"/>
  </rcc>
  <rcc rId="60653" sId="12">
    <nc r="A381">
      <v>161</v>
    </nc>
  </rcc>
  <rcc rId="60654" sId="12">
    <oc r="B381" t="inlineStr">
      <is>
        <t>Буйнакские ГЭС</t>
      </is>
    </oc>
    <nc r="B381" t="inlineStr">
      <is>
        <t>Гусейханов Зиямудин Шахович</t>
      </is>
    </nc>
  </rcc>
  <rcc rId="60655" sId="12">
    <oc r="C381">
      <v>2342</v>
    </oc>
    <nc r="C381" t="inlineStr">
      <is>
        <t>жилой дом</t>
      </is>
    </nc>
  </rcc>
  <rcc rId="60656" sId="12">
    <oc r="D381">
      <v>42734</v>
    </oc>
    <nc r="D381" t="inlineStr">
      <is>
        <t>Сул.-Стальский  район,                   с.Куркент</t>
      </is>
    </nc>
  </rcc>
  <rcc rId="60657" sId="12">
    <oc r="E381" t="inlineStr">
      <is>
        <t>Чупаев Тагир Ибрагимович</t>
      </is>
    </oc>
    <nc r="E381">
      <v>5</v>
    </nc>
  </rcc>
  <rcc rId="60658" sId="12">
    <oc r="F381" t="inlineStr">
      <is>
        <t>магазин</t>
      </is>
    </oc>
    <nc r="F381">
      <v>5</v>
    </nc>
  </rcc>
  <rcc rId="60659" sId="12">
    <oc r="G381" t="inlineStr">
      <is>
        <t>РД, г.Буйнакск, ул. Чайковского, 7</t>
      </is>
    </oc>
    <nc r="G381">
      <v>0</v>
    </nc>
  </rcc>
  <rcc rId="60660" sId="12">
    <oc r="H381">
      <v>9</v>
    </oc>
    <nc r="H381">
      <v>0.4</v>
    </nc>
  </rcc>
  <rcc rId="60661" sId="12">
    <oc r="I381">
      <v>9</v>
    </oc>
    <nc r="I381" t="inlineStr">
      <is>
        <t>1/160</t>
      </is>
    </nc>
  </rcc>
  <rcc rId="60662" sId="12">
    <oc r="J381">
      <v>0</v>
    </oc>
    <nc r="J381" t="inlineStr">
      <is>
        <t>Ф №2</t>
      </is>
    </nc>
  </rcc>
  <rcc rId="60663" sId="12">
    <oc r="K381">
      <v>0.4</v>
    </oc>
    <nc r="K381" t="inlineStr">
      <is>
        <t>Кировская</t>
      </is>
    </nc>
  </rcc>
  <rcc rId="60664" sId="12">
    <oc r="L381" t="inlineStr">
      <is>
        <t>4/315</t>
      </is>
    </oc>
    <nc r="L381"/>
  </rcc>
  <rcc rId="60665" sId="12">
    <oc r="M381" t="inlineStr">
      <is>
        <t>ф №4</t>
      </is>
    </oc>
    <nc r="M381"/>
  </rcc>
  <rcc rId="60666" sId="12">
    <oc r="N381" t="inlineStr">
      <is>
        <t xml:space="preserve">Буйнакск-1  110/35/6 кВ </t>
      </is>
    </oc>
    <nc r="N381"/>
  </rcc>
  <rcc rId="60667" sId="12">
    <oc r="O381">
      <v>42734</v>
    </oc>
    <nc r="O381"/>
  </rcc>
  <rcc rId="60668" sId="12">
    <oc r="P381">
      <v>2383</v>
    </oc>
    <nc r="P381"/>
  </rcc>
  <rcc rId="60669" sId="12">
    <nc r="A382">
      <v>201</v>
    </nc>
  </rcc>
  <rcc rId="60670" sId="12">
    <oc r="B382" t="inlineStr">
      <is>
        <t>Буйнакские ГЭС</t>
      </is>
    </oc>
    <nc r="B382" t="inlineStr">
      <is>
        <t>Омаров Гомер Наврузбекович</t>
      </is>
    </nc>
  </rcc>
  <rcc rId="60671" sId="12">
    <oc r="C382">
      <v>2343</v>
    </oc>
    <nc r="C382" t="inlineStr">
      <is>
        <t>жилой дом</t>
      </is>
    </nc>
  </rcc>
  <rcc rId="60672" sId="12">
    <oc r="D382">
      <v>42734</v>
    </oc>
    <nc r="D382" t="inlineStr">
      <is>
        <t>С.-Стальский район,   с.Юхари-Стал</t>
      </is>
    </nc>
  </rcc>
  <rcc rId="60673" sId="12">
    <oc r="E382" t="inlineStr">
      <is>
        <t>Будаев Курбан Мусаевич</t>
      </is>
    </oc>
    <nc r="E382">
      <v>3</v>
    </nc>
  </rcc>
  <rcc rId="60674" sId="12">
    <oc r="F382" t="inlineStr">
      <is>
        <t>магазин "Березка"</t>
      </is>
    </oc>
    <nc r="F382">
      <v>3</v>
    </nc>
  </rcc>
  <rcc rId="60675" sId="12">
    <oc r="G382" t="inlineStr">
      <is>
        <t>РД, г.Буйнакск, ул. Имама Гази-Магомеда, 44</t>
      </is>
    </oc>
    <nc r="G382">
      <v>0</v>
    </nc>
  </rcc>
  <rcc rId="60676" sId="12">
    <oc r="H382">
      <v>6</v>
    </oc>
    <nc r="H382">
      <v>0.4</v>
    </nc>
  </rcc>
  <rcc rId="60677" sId="12">
    <oc r="I382">
      <v>6</v>
    </oc>
    <nc r="I382" t="inlineStr">
      <is>
        <t>2/100</t>
      </is>
    </nc>
  </rcc>
  <rcc rId="60678" sId="12">
    <oc r="J382">
      <v>0</v>
    </oc>
    <nc r="J382" t="inlineStr">
      <is>
        <t>Ф №4</t>
      </is>
    </nc>
  </rcc>
  <rcc rId="60679" sId="12">
    <oc r="K382">
      <v>0.4</v>
    </oc>
    <nc r="K382" t="inlineStr">
      <is>
        <t>Кировская</t>
      </is>
    </nc>
  </rcc>
  <rcc rId="60680" sId="12">
    <oc r="L382" t="inlineStr">
      <is>
        <t>190/630</t>
      </is>
    </oc>
    <nc r="L382"/>
  </rcc>
  <rcc rId="60681" sId="12">
    <oc r="M382" t="inlineStr">
      <is>
        <t>ф №5</t>
      </is>
    </oc>
    <nc r="M382"/>
  </rcc>
  <rcc rId="60682" sId="12">
    <oc r="N382" t="inlineStr">
      <is>
        <t xml:space="preserve">Буйнакск-1  110/35/6 кВ </t>
      </is>
    </oc>
    <nc r="N382"/>
  </rcc>
  <rcc rId="60683" sId="12">
    <oc r="O382">
      <v>42734</v>
    </oc>
    <nc r="O382"/>
  </rcc>
  <rcc rId="60684" sId="12">
    <oc r="P382">
      <v>2384</v>
    </oc>
    <nc r="P382"/>
  </rcc>
  <rcc rId="60685" sId="12">
    <nc r="A383">
      <v>223</v>
    </nc>
  </rcc>
  <rcc rId="60686" sId="12">
    <oc r="B383" t="inlineStr">
      <is>
        <t>Буйнакские ГЭС</t>
      </is>
    </oc>
    <nc r="B383" t="inlineStr">
      <is>
        <t>Султанахмедов Джангир Меджидович</t>
      </is>
    </nc>
  </rcc>
  <rcc rId="60687" sId="12">
    <oc r="C383">
      <v>2344</v>
    </oc>
    <nc r="C383" t="inlineStr">
      <is>
        <t>жилой дом</t>
      </is>
    </nc>
  </rcc>
  <rcc rId="60688" sId="12">
    <oc r="D383">
      <v>42734</v>
    </oc>
    <nc r="D383" t="inlineStr">
      <is>
        <t>Сул.-Стальский район,            с. Юхари-Стал</t>
      </is>
    </nc>
  </rcc>
  <rcc rId="60689" sId="12">
    <oc r="E383" t="inlineStr">
      <is>
        <t>Ханмурзаева Зухра Расуловна</t>
      </is>
    </oc>
    <nc r="E383">
      <v>3</v>
    </nc>
  </rcc>
  <rcc rId="60690" sId="12">
    <oc r="F383" t="inlineStr">
      <is>
        <t>магазин</t>
      </is>
    </oc>
    <nc r="F383">
      <v>3</v>
    </nc>
  </rcc>
  <rcc rId="60691" sId="12">
    <oc r="G383" t="inlineStr">
      <is>
        <t>РД, г.Буйнакск, ул. Имама Гази-Магомеда,14</t>
      </is>
    </oc>
    <nc r="G383">
      <v>0</v>
    </nc>
  </rcc>
  <rcc rId="60692" sId="12">
    <oc r="H383">
      <v>7</v>
    </oc>
    <nc r="H383">
      <v>0.4</v>
    </nc>
  </rcc>
  <rcc rId="60693" sId="12">
    <oc r="I383">
      <v>7</v>
    </oc>
    <nc r="I383" t="inlineStr">
      <is>
        <t>2/100</t>
      </is>
    </nc>
  </rcc>
  <rcc rId="60694" sId="12">
    <oc r="J383">
      <v>0</v>
    </oc>
    <nc r="J383" t="inlineStr">
      <is>
        <t>Ф №4</t>
      </is>
    </nc>
  </rcc>
  <rcc rId="60695" sId="12">
    <oc r="K383">
      <v>0.4</v>
    </oc>
    <nc r="K383" t="inlineStr">
      <is>
        <t>Кировская</t>
      </is>
    </nc>
  </rcc>
  <rcc rId="60696" sId="12">
    <oc r="L383" t="inlineStr">
      <is>
        <t>54/250</t>
      </is>
    </oc>
    <nc r="L383"/>
  </rcc>
  <rcc rId="60697" sId="12">
    <oc r="M383" t="inlineStr">
      <is>
        <t>ф №5</t>
      </is>
    </oc>
    <nc r="M383"/>
  </rcc>
  <rcc rId="60698" sId="12">
    <oc r="N383" t="inlineStr">
      <is>
        <t xml:space="preserve">Буйнакск-1  110/35/6 кВ </t>
      </is>
    </oc>
    <nc r="N383"/>
  </rcc>
  <rcc rId="60699" sId="12">
    <oc r="O383">
      <v>42734</v>
    </oc>
    <nc r="O383"/>
  </rcc>
  <rcc rId="60700" sId="12">
    <oc r="P383">
      <v>2385</v>
    </oc>
    <nc r="P383"/>
  </rcc>
  <rcc rId="60701" sId="12">
    <nc r="A251">
      <v>233</v>
    </nc>
  </rcc>
  <rcc rId="60702" sId="12">
    <oc r="B251" t="inlineStr">
      <is>
        <t>Буйнакские ГЭС</t>
      </is>
    </oc>
    <nc r="B251" t="inlineStr">
      <is>
        <t>Казимов Камал Пулатович</t>
      </is>
    </nc>
  </rcc>
  <rcc rId="60703" sId="12">
    <oc r="C251">
      <v>2210</v>
    </oc>
    <nc r="C251" t="inlineStr">
      <is>
        <t>жилой дом</t>
      </is>
    </nc>
  </rcc>
  <rcc rId="60704" sId="12">
    <oc r="D251">
      <v>42713</v>
    </oc>
    <nc r="D251" t="inlineStr">
      <is>
        <t>Сул.-Стальский район, с.Нютюг</t>
      </is>
    </nc>
  </rcc>
  <rcc rId="60705" sId="12">
    <oc r="E251" t="inlineStr">
      <is>
        <t>Шахамирова Ольга Цахаевна</t>
      </is>
    </oc>
    <nc r="E251">
      <v>3</v>
    </nc>
  </rcc>
  <rcc rId="60706" sId="12">
    <oc r="F251" t="inlineStr">
      <is>
        <t>магазин "Ромик"</t>
      </is>
    </oc>
    <nc r="F251">
      <v>3</v>
    </nc>
  </rcc>
  <rcc rId="60707" sId="12">
    <oc r="G251" t="inlineStr">
      <is>
        <t>РД, г.Буйнакск, ул. Дахадаева, д. №106</t>
      </is>
    </oc>
    <nc r="G251">
      <v>0</v>
    </nc>
  </rcc>
  <rcc rId="60708" sId="12">
    <oc r="H251">
      <v>9</v>
    </oc>
    <nc r="H251">
      <v>0.4</v>
    </nc>
  </rcc>
  <rcc rId="60709" sId="12">
    <oc r="I251">
      <v>9</v>
    </oc>
    <nc r="I251" t="inlineStr">
      <is>
        <t>7/100</t>
      </is>
    </nc>
  </rcc>
  <rcc rId="60710" sId="12">
    <oc r="J251">
      <v>0</v>
    </oc>
    <nc r="J251" t="inlineStr">
      <is>
        <t>Ф №2</t>
      </is>
    </nc>
  </rcc>
  <rcc rId="60711" sId="12">
    <oc r="K251">
      <v>0.4</v>
    </oc>
    <nc r="K251" t="inlineStr">
      <is>
        <t>Кировская</t>
      </is>
    </nc>
  </rcc>
  <rcc rId="60712" sId="12">
    <oc r="L251" t="inlineStr">
      <is>
        <t>50/400</t>
      </is>
    </oc>
    <nc r="L251"/>
  </rcc>
  <rcc rId="60713" sId="12">
    <oc r="M251" t="inlineStr">
      <is>
        <t>ф №11</t>
      </is>
    </oc>
    <nc r="M251"/>
  </rcc>
  <rcc rId="60714" sId="12">
    <oc r="N251" t="inlineStr">
      <is>
        <t>Буйнакск-2</t>
      </is>
    </oc>
    <nc r="N251"/>
  </rcc>
  <rcc rId="60715" sId="12">
    <oc r="O251">
      <v>42713</v>
    </oc>
    <nc r="O251"/>
  </rcc>
  <rcc rId="60716" sId="12">
    <oc r="P251">
      <v>2253</v>
    </oc>
    <nc r="P251"/>
  </rcc>
  <rcc rId="60717" sId="12">
    <nc r="A780">
      <v>104</v>
    </nc>
  </rcc>
  <rcc rId="60718" sId="12">
    <oc r="B780" t="inlineStr">
      <is>
        <t>Кулинский МУ</t>
      </is>
    </oc>
    <nc r="B780" t="inlineStr">
      <is>
        <t>Газиев Гази-Магомед Магомедович</t>
      </is>
    </nc>
  </rcc>
  <rcc rId="60719" sId="12">
    <oc r="C780">
      <v>397</v>
    </oc>
    <nc r="C780" t="inlineStr">
      <is>
        <t>жилой дом</t>
      </is>
    </nc>
  </rcc>
  <rcc rId="60720" sId="12">
    <oc r="D780">
      <v>42732</v>
    </oc>
    <nc r="D780" t="inlineStr">
      <is>
        <t>РД, г. Махачкала, в районе ОПХ "ДАГНИИСХ" КФХ "Весна-3", ЗУ 1, ЗУ 1</t>
      </is>
    </nc>
  </rcc>
  <rcc rId="60721" sId="12">
    <oc r="E780" t="inlineStr">
      <is>
        <t>Ибрагимов Муса Алилович</t>
      </is>
    </oc>
    <nc r="E780">
      <v>5</v>
    </nc>
  </rcc>
  <rcc rId="60722" sId="12">
    <oc r="F780" t="inlineStr">
      <is>
        <t>жилой дом</t>
      </is>
    </oc>
    <nc r="F780">
      <v>5</v>
    </nc>
  </rcc>
  <rcc rId="60723" sId="12">
    <oc r="G780" t="inlineStr">
      <is>
        <t>РД. Кулинский район, с. Хайхи</t>
      </is>
    </oc>
    <nc r="G780">
      <v>0</v>
    </nc>
  </rcc>
  <rcc rId="60724" sId="12">
    <oc r="H780">
      <v>4</v>
    </oc>
    <nc r="H780">
      <v>0.4</v>
    </nc>
  </rcc>
  <rcc rId="60725" sId="12">
    <oc r="I780">
      <v>4</v>
    </oc>
    <nc r="I780" t="inlineStr">
      <is>
        <t>Семендер/250</t>
      </is>
    </nc>
  </rcc>
  <rcc rId="60726" sId="12">
    <oc r="J780">
      <v>0</v>
    </oc>
    <nc r="J780">
      <v>34</v>
    </nc>
  </rcc>
  <rcc rId="60727" sId="12">
    <oc r="K780">
      <v>0.4</v>
    </oc>
    <nc r="K780" t="inlineStr">
      <is>
        <t>Компас</t>
      </is>
    </nc>
  </rcc>
  <rcc rId="60728" sId="12">
    <oc r="L780" t="inlineStr">
      <is>
        <t>1/250</t>
      </is>
    </oc>
    <nc r="L780"/>
  </rcc>
  <rcc rId="60729" sId="12">
    <oc r="M780" t="inlineStr">
      <is>
        <t>Ф№1</t>
      </is>
    </oc>
    <nc r="M780"/>
  </rcc>
  <rcc rId="60730" sId="12">
    <oc r="N780" t="inlineStr">
      <is>
        <t>Вачи</t>
      </is>
    </oc>
    <nc r="N780"/>
  </rcc>
  <rcc rId="60731" sId="12">
    <oc r="O780">
      <v>42732</v>
    </oc>
    <nc r="O780"/>
  </rcc>
  <rcc rId="60732" sId="12">
    <oc r="P780">
      <v>397</v>
    </oc>
    <nc r="P780"/>
  </rcc>
  <rcc rId="60733" sId="12">
    <nc r="A781">
      <v>3</v>
    </nc>
  </rcc>
  <rcc rId="60734" sId="12">
    <oc r="B781" t="inlineStr">
      <is>
        <t>Кулинский МУ</t>
      </is>
    </oc>
    <nc r="B781" t="inlineStr">
      <is>
        <t>Рабаданов Рабадан Магомедович</t>
      </is>
    </nc>
  </rcc>
  <rcc rId="60735" sId="12">
    <oc r="C781">
      <v>398</v>
    </oc>
    <nc r="C781" t="inlineStr">
      <is>
        <t>коммерческое помещение</t>
      </is>
    </nc>
  </rcc>
  <rcc rId="60736" sId="12">
    <oc r="D781">
      <v>42732</v>
    </oc>
    <nc r="D781" t="inlineStr">
      <is>
        <t>РД, г.Махачкала, ул. Мусаева, МКР-7, уч. 10</t>
      </is>
    </nc>
  </rcc>
  <rcc rId="60737" sId="12">
    <oc r="E781" t="inlineStr">
      <is>
        <t>Абачараев Бахари Саниевич</t>
      </is>
    </oc>
    <nc r="E781">
      <v>10</v>
    </nc>
  </rcc>
  <rcc rId="60738" sId="12">
    <oc r="F781" t="inlineStr">
      <is>
        <t>жилой дом</t>
      </is>
    </oc>
    <nc r="F781">
      <v>10</v>
    </nc>
  </rcc>
  <rcc rId="60739" sId="12">
    <oc r="G781" t="inlineStr">
      <is>
        <t>РД. Кулинский район, с. Цыйша</t>
      </is>
    </oc>
    <nc r="G781">
      <v>0</v>
    </nc>
  </rcc>
  <rcc rId="60740" sId="12">
    <oc r="H781">
      <v>8</v>
    </oc>
    <nc r="H781">
      <v>0.4</v>
    </nc>
  </rcc>
  <rcc rId="60741" sId="12">
    <oc r="I781">
      <v>8</v>
    </oc>
    <nc r="I781" t="inlineStr">
      <is>
        <t>2/630</t>
      </is>
    </nc>
  </rcc>
  <rcc rId="60742" sId="12">
    <oc r="J781">
      <v>0</v>
    </oc>
    <nc r="J781" t="inlineStr">
      <is>
        <t>ф №37</t>
      </is>
    </nc>
  </rcc>
  <rcc rId="60743" sId="12">
    <oc r="K781">
      <v>0.4</v>
    </oc>
    <nc r="K781" t="inlineStr">
      <is>
        <t>Компас 110/10 кВ</t>
      </is>
    </nc>
  </rcc>
  <rcc rId="60744" sId="12">
    <oc r="L781" t="inlineStr">
      <is>
        <t>3/160</t>
      </is>
    </oc>
    <nc r="L781"/>
  </rcc>
  <rcc rId="60745" sId="12">
    <oc r="M781" t="inlineStr">
      <is>
        <t>Ф№1</t>
      </is>
    </oc>
    <nc r="M781"/>
  </rcc>
  <rcc rId="60746" sId="12">
    <oc r="N781" t="inlineStr">
      <is>
        <t>Вачи</t>
      </is>
    </oc>
    <nc r="N781"/>
  </rcc>
  <rcc rId="60747" sId="12">
    <oc r="O781">
      <v>42732</v>
    </oc>
    <nc r="O781"/>
  </rcc>
  <rcc rId="60748" sId="12">
    <oc r="P781">
      <v>398</v>
    </oc>
    <nc r="P781"/>
  </rcc>
  <rcc rId="60749" sId="12">
    <nc r="A124">
      <v>47</v>
    </nc>
  </rcc>
  <rcc rId="60750" sId="12">
    <oc r="B124" t="inlineStr">
      <is>
        <t>Кумухские РЭС</t>
      </is>
    </oc>
    <nc r="B124" t="inlineStr">
      <is>
        <t>Максудова Хадижат Тажудиновна</t>
      </is>
    </nc>
  </rcc>
  <rcc rId="60751" sId="12">
    <oc r="C124">
      <v>2082</v>
    </oc>
    <nc r="C124" t="inlineStr">
      <is>
        <t>вагон-кафе</t>
      </is>
    </nc>
  </rcc>
  <rcc rId="60752" sId="12">
    <oc r="D124">
      <v>42696</v>
    </oc>
    <nc r="D124" t="inlineStr">
      <is>
        <t>РД, Тарумовский район, с. Кочубей, вдоль трассы Астрахань-Махачкала</t>
      </is>
    </nc>
  </rcc>
  <rcc rId="60753" sId="12">
    <oc r="E124" t="inlineStr">
      <is>
        <t xml:space="preserve">Магомедов Махач Рамазанович </t>
      </is>
    </oc>
    <nc r="E124">
      <v>5</v>
    </nc>
  </rcc>
  <rcc rId="60754" sId="12">
    <oc r="F124" t="inlineStr">
      <is>
        <t>население</t>
      </is>
    </oc>
    <nc r="F124">
      <v>5</v>
    </nc>
  </rcc>
  <rcc rId="60755" sId="12">
    <oc r="G124" t="inlineStr">
      <is>
        <t>РД, Кулинский район, с.Хайхи, на местности "Шяралу къур"</t>
      </is>
    </oc>
    <nc r="G124">
      <v>0</v>
    </nc>
  </rcc>
  <rcc rId="60756" sId="12">
    <oc r="H124">
      <v>20</v>
    </oc>
    <nc r="H124">
      <v>0.4</v>
    </nc>
  </rcc>
  <rcc rId="60757" sId="12">
    <oc r="I124">
      <v>20</v>
    </oc>
    <nc r="I124" t="inlineStr">
      <is>
        <t>22.09.06/100</t>
      </is>
    </nc>
  </rcc>
  <rcc rId="60758" sId="12">
    <oc r="J124">
      <v>0</v>
    </oc>
    <nc r="J124" t="inlineStr">
      <is>
        <t>ф №9</t>
      </is>
    </nc>
  </rcc>
  <rcc rId="60759" sId="12">
    <oc r="K124">
      <v>10</v>
    </oc>
    <nc r="K124" t="inlineStr">
      <is>
        <t>Кочубей</t>
      </is>
    </nc>
  </rcc>
  <rcc rId="60760" sId="12">
    <oc r="L124" t="inlineStr">
      <is>
        <t>40 кВА</t>
      </is>
    </oc>
    <nc r="L124"/>
  </rcc>
  <rcc rId="60761" sId="12">
    <oc r="M124" t="inlineStr">
      <is>
        <t>ф № 2</t>
      </is>
    </oc>
    <nc r="M124"/>
  </rcc>
  <rcc rId="60762" sId="12">
    <oc r="N124" t="inlineStr">
      <is>
        <t>Вачи 35/10 кВ</t>
      </is>
    </oc>
    <nc r="N124"/>
  </rcc>
  <rcc rId="60763" sId="12">
    <oc r="O124">
      <v>42696</v>
    </oc>
    <nc r="O124"/>
  </rcc>
  <rcc rId="60764" sId="12">
    <oc r="P124">
      <v>2126</v>
    </oc>
    <nc r="P124"/>
  </rcc>
  <rcc rId="60765" sId="12">
    <nc r="A398">
      <v>48</v>
    </nc>
  </rcc>
  <rcc rId="60766" sId="12">
    <oc r="B398" t="inlineStr">
      <is>
        <t>МГЭС</t>
      </is>
    </oc>
    <nc r="B398" t="inlineStr">
      <is>
        <t>Ахбердилова Булбул Гитиновна</t>
      </is>
    </nc>
  </rcc>
  <rcc rId="60767" sId="12">
    <oc r="C398">
      <v>366</v>
    </oc>
    <nc r="C398" t="inlineStr">
      <is>
        <t>мойка</t>
      </is>
    </nc>
  </rcc>
  <rcc rId="60768" sId="12">
    <oc r="D398">
      <v>42688</v>
    </oc>
    <nc r="D398" t="inlineStr">
      <is>
        <t>РД, Тарумовский район, с. Кочубей, вдоль ФАД при въезде в городок "Иверия"</t>
      </is>
    </nc>
  </rcc>
  <rcc rId="60769" sId="12">
    <oc r="E398" t="inlineStr">
      <is>
        <t>Мамаева Тава     Абдулхаликовна</t>
      </is>
    </oc>
    <nc r="E398">
      <v>7</v>
    </nc>
  </rcc>
  <rcc rId="60770" sId="12">
    <oc r="F398" t="inlineStr">
      <is>
        <t>жилой дом</t>
      </is>
    </oc>
    <nc r="F398">
      <v>7</v>
    </nc>
  </rcc>
  <rcc rId="60771" sId="12">
    <oc r="G398" t="inlineStr">
      <is>
        <t>РД, г.Махачкала,п.Н.Хушет,ул.Коркмасова,уч.№12</t>
      </is>
    </oc>
    <nc r="G398">
      <v>0</v>
    </nc>
  </rcc>
  <rcc rId="60772" sId="12">
    <oc r="H398">
      <v>5</v>
    </oc>
    <nc r="H398">
      <v>0.4</v>
    </nc>
  </rcc>
  <rcc rId="60773" sId="12">
    <oc r="I398">
      <v>5</v>
    </oc>
    <nc r="I398" t="inlineStr">
      <is>
        <t>22.06.03/250</t>
      </is>
    </nc>
  </rcc>
  <rcc rId="60774" sId="12">
    <oc r="J398">
      <v>0</v>
    </oc>
    <nc r="J398" t="inlineStr">
      <is>
        <t>ф №9</t>
      </is>
    </nc>
  </rcc>
  <rcc rId="60775" sId="12">
    <oc r="K398">
      <v>0.4</v>
    </oc>
    <nc r="K398" t="inlineStr">
      <is>
        <t>Кочубей</t>
      </is>
    </nc>
  </rcc>
  <rcc rId="60776" sId="12">
    <oc r="L398" t="inlineStr">
      <is>
        <t>КТП "Н.Хушет" 400 кВА</t>
      </is>
    </oc>
    <nc r="L398"/>
  </rcc>
  <rcc rId="60777" sId="12">
    <oc r="M398" t="inlineStr">
      <is>
        <t>ф.№33</t>
      </is>
    </oc>
    <nc r="M398"/>
  </rcc>
  <rcc rId="60778" sId="12">
    <oc r="N398" t="inlineStr">
      <is>
        <t>Восточная</t>
      </is>
    </oc>
    <nc r="N398"/>
  </rcc>
  <rcc rId="60779" sId="12">
    <oc r="P398">
      <v>366</v>
    </oc>
    <nc r="P398"/>
  </rcc>
  <rcc rId="60780" sId="12">
    <nc r="A402">
      <v>244</v>
    </nc>
  </rcc>
  <rcc rId="60781" sId="12">
    <oc r="B402" t="inlineStr">
      <is>
        <t>МГЭС</t>
      </is>
    </oc>
    <nc r="B402" t="inlineStr">
      <is>
        <t>Сулейманов Исрапил Адильгереевич</t>
      </is>
    </nc>
  </rcc>
  <rcc rId="60782" sId="12">
    <oc r="C402">
      <v>370</v>
    </oc>
    <nc r="C402" t="inlineStr">
      <is>
        <t>жилой дом</t>
      </is>
    </nc>
  </rcc>
  <rcc rId="60783" sId="12">
    <oc r="D402">
      <v>42689</v>
    </oc>
    <nc r="D402" t="inlineStr">
      <is>
        <t>РД, Лаксий  район, сел. Унчукатль</t>
      </is>
    </nc>
  </rcc>
  <rcc rId="60784" sId="12">
    <oc r="E402" t="inlineStr">
      <is>
        <t>Салихов Али Ахмедович</t>
      </is>
    </oc>
    <nc r="E402">
      <v>14.5</v>
    </nc>
  </rcc>
  <rcc rId="60785" sId="12">
    <oc r="F402" t="inlineStr">
      <is>
        <t>жилой дом</t>
      </is>
    </oc>
    <nc r="F402">
      <v>14.5</v>
    </nc>
  </rcc>
  <rcc rId="60786" sId="12">
    <oc r="G402" t="inlineStr">
      <is>
        <t>РД, Г.Махачкала,п.Н.Хушет,ул.Гафурова,дом№33</t>
      </is>
    </oc>
    <nc r="G402">
      <v>0</v>
    </nc>
  </rcc>
  <rcc rId="60787" sId="12">
    <oc r="H402">
      <v>5</v>
    </oc>
    <nc r="H402">
      <v>0.4</v>
    </nc>
  </rcc>
  <rcc rId="60788" sId="12">
    <oc r="I402">
      <v>5</v>
    </oc>
    <nc r="I402" t="inlineStr">
      <is>
        <t>6/160</t>
      </is>
    </nc>
  </rcc>
  <rcc rId="60789" sId="12">
    <oc r="J402">
      <v>0</v>
    </oc>
    <nc r="J402" t="inlineStr">
      <is>
        <t>ф №2</t>
      </is>
    </nc>
  </rcc>
  <rcc rId="60790" sId="12">
    <oc r="K402">
      <v>0.4</v>
    </oc>
    <nc r="K402" t="inlineStr">
      <is>
        <t>Кумух</t>
      </is>
    </nc>
  </rcc>
  <rcc rId="60791" sId="12">
    <oc r="L402" t="inlineStr">
      <is>
        <t>КТП        "Хушет" 400 кВА</t>
      </is>
    </oc>
    <nc r="L402"/>
  </rcc>
  <rcc rId="60792" sId="12">
    <oc r="M402" t="inlineStr">
      <is>
        <t>ф.№33</t>
      </is>
    </oc>
    <nc r="M402"/>
  </rcc>
  <rcc rId="60793" sId="12">
    <oc r="N402" t="inlineStr">
      <is>
        <t>Восточная</t>
      </is>
    </oc>
    <nc r="N402"/>
  </rcc>
  <rcc rId="60794" sId="12">
    <oc r="P402">
      <v>370</v>
    </oc>
    <nc r="P402"/>
  </rcc>
  <rcc rId="60795" sId="12">
    <nc r="A405">
      <v>245</v>
    </nc>
  </rcc>
  <rcc rId="60796" sId="12">
    <oc r="B405" t="inlineStr">
      <is>
        <t>МГЭС</t>
      </is>
    </oc>
    <nc r="B405" t="inlineStr">
      <is>
        <t>Курбанмагомедов Сагид Магомедович</t>
      </is>
    </nc>
  </rcc>
  <rcc rId="60797" sId="12">
    <oc r="C405">
      <v>373</v>
    </oc>
    <nc r="C405" t="inlineStr">
      <is>
        <t>жилой дом</t>
      </is>
    </nc>
  </rcc>
  <rcc rId="60798" sId="12">
    <oc r="D405">
      <v>42690</v>
    </oc>
    <nc r="D405" t="inlineStr">
      <is>
        <t>РД, Лаксий  район, сел. Кумух</t>
      </is>
    </nc>
  </rcc>
  <rcc rId="60799" sId="12">
    <oc r="E405" t="inlineStr">
      <is>
        <t>Нажмудинова Рукият Каримулаевна</t>
      </is>
    </oc>
    <nc r="E405">
      <v>10</v>
    </nc>
  </rcc>
  <rcc rId="60800" sId="12">
    <oc r="F405" t="inlineStr">
      <is>
        <t>жилой дом</t>
      </is>
    </oc>
    <nc r="F405">
      <v>10</v>
    </nc>
  </rcc>
  <rcc rId="60801" sId="12">
    <oc r="G405" t="inlineStr">
      <is>
        <t>РД,                   г.Махачкала,с/о "Перестройка-2",уч.№150</t>
      </is>
    </oc>
    <nc r="G405">
      <v>0</v>
    </nc>
  </rcc>
  <rcc rId="60802" sId="12">
    <oc r="H405">
      <v>5</v>
    </oc>
    <nc r="H405">
      <v>0.4</v>
    </nc>
  </rcc>
  <rcc rId="60803" sId="12">
    <oc r="I405">
      <v>5</v>
    </oc>
    <nc r="I405" t="inlineStr">
      <is>
        <t>13/25</t>
      </is>
    </nc>
  </rcc>
  <rcc rId="60804" sId="12">
    <oc r="J405">
      <v>0</v>
    </oc>
    <nc r="J405" t="inlineStr">
      <is>
        <t>ф №1</t>
      </is>
    </nc>
  </rcc>
  <rcc rId="60805" sId="12">
    <oc r="K405">
      <v>0.4</v>
    </oc>
    <nc r="K405" t="inlineStr">
      <is>
        <t>Кумух</t>
      </is>
    </nc>
  </rcc>
  <rcc rId="60806" sId="12">
    <oc r="L405" t="inlineStr">
      <is>
        <t>КТП "Перестройка-2" 400 кВА</t>
      </is>
    </oc>
    <nc r="L405"/>
  </rcc>
  <rcc rId="60807" sId="12">
    <oc r="M405" t="inlineStr">
      <is>
        <t>ф.№14</t>
      </is>
    </oc>
    <nc r="M405"/>
  </rcc>
  <rcc rId="60808" sId="12">
    <oc r="N405" t="inlineStr">
      <is>
        <t>Восточная</t>
      </is>
    </oc>
    <nc r="N405"/>
  </rcc>
  <rcc rId="60809" sId="12">
    <oc r="O405">
      <v>42695</v>
    </oc>
    <nc r="O405"/>
  </rcc>
  <rcc rId="60810" sId="12">
    <oc r="P405">
      <v>373</v>
    </oc>
    <nc r="P405"/>
  </rcc>
  <rcc rId="60811" sId="12">
    <nc r="A421">
      <v>246</v>
    </nc>
  </rcc>
  <rcc rId="60812" sId="12">
    <oc r="B421" t="inlineStr">
      <is>
        <t>МГЭС</t>
      </is>
    </oc>
    <nc r="B421" t="inlineStr">
      <is>
        <t>Магомедов Магомед  Гасбанович</t>
      </is>
    </nc>
  </rcc>
  <rcc rId="60813" sId="12">
    <oc r="C421">
      <v>389</v>
    </oc>
    <nc r="C421" t="inlineStr">
      <is>
        <t>жилой дом</t>
      </is>
    </nc>
  </rcc>
  <rcc rId="60814" sId="12">
    <oc r="D421">
      <v>42719</v>
    </oc>
    <nc r="D421" t="inlineStr">
      <is>
        <t>РД, Лаксий  район, сел. Кара</t>
      </is>
    </nc>
  </rcc>
  <rcc rId="60815" sId="12">
    <oc r="E421" t="inlineStr">
      <is>
        <t>Ашурбоев Темимр Сафарович</t>
      </is>
    </oc>
    <nc r="E421">
      <v>10</v>
    </nc>
  </rcc>
  <rcc rId="60816" sId="12">
    <oc r="F421" t="inlineStr">
      <is>
        <t>жилой дом</t>
      </is>
    </oc>
    <nc r="F421">
      <v>10</v>
    </nc>
  </rcc>
  <rcc rId="60817" sId="12">
    <oc r="G421" t="inlineStr">
      <is>
        <t>РД, г. Махачкала, с/т "Дзержинец-1"</t>
      </is>
    </oc>
    <nc r="G421">
      <v>0</v>
    </nc>
  </rcc>
  <rcc rId="60818" sId="12">
    <oc r="H421">
      <v>10</v>
    </oc>
    <nc r="H421">
      <v>0.4</v>
    </nc>
  </rcc>
  <rcc rId="60819" sId="12">
    <oc r="I421">
      <v>10</v>
    </oc>
    <nc r="I421" t="inlineStr">
      <is>
        <t>28/100</t>
      </is>
    </nc>
  </rcc>
  <rcc rId="60820" sId="12">
    <oc r="J421">
      <v>0</v>
    </oc>
    <nc r="J421" t="inlineStr">
      <is>
        <t>ф №2</t>
      </is>
    </nc>
  </rcc>
  <rcc rId="60821" sId="12">
    <oc r="K421">
      <v>0.4</v>
    </oc>
    <nc r="K421" t="inlineStr">
      <is>
        <t>Кумух</t>
      </is>
    </nc>
  </rcc>
  <rcc rId="60822" sId="12">
    <oc r="L421" t="inlineStr">
      <is>
        <t>"Дзержинец-1"/250</t>
      </is>
    </oc>
    <nc r="L421"/>
  </rcc>
  <rcc rId="60823" sId="12">
    <oc r="M421">
      <v>6</v>
    </oc>
    <nc r="M421"/>
  </rcc>
  <rcc rId="60824" sId="12">
    <oc r="N421" t="inlineStr">
      <is>
        <t>Восточная</t>
      </is>
    </oc>
    <nc r="N421"/>
  </rcc>
  <rcc rId="60825" sId="12">
    <oc r="P421">
      <v>389</v>
    </oc>
    <nc r="P421"/>
  </rcc>
  <rcc rId="60826" sId="12">
    <nc r="A347">
      <v>247</v>
    </nc>
  </rcc>
  <rcc rId="60827" sId="12">
    <nc r="B347" t="inlineStr">
      <is>
        <t>Чупалаева Загра Омариевна</t>
      </is>
    </nc>
  </rcc>
  <rcc rId="60828" sId="12">
    <nc r="C347" t="inlineStr">
      <is>
        <t>жилой дом</t>
      </is>
    </nc>
  </rcc>
  <rcc rId="60829" sId="12">
    <nc r="D347" t="inlineStr">
      <is>
        <t>РД, Лаксий  район, сел. Кумух</t>
      </is>
    </nc>
  </rcc>
  <rcc rId="60830" sId="12">
    <nc r="E347">
      <v>12</v>
    </nc>
  </rcc>
  <rcc rId="60831" sId="12">
    <nc r="F347">
      <v>12</v>
    </nc>
  </rcc>
  <rcc rId="60832" sId="12">
    <nc r="G347">
      <v>0</v>
    </nc>
  </rcc>
  <rcc rId="60833" sId="12">
    <nc r="H347">
      <v>0.4</v>
    </nc>
  </rcc>
  <rcc rId="60834" sId="12">
    <nc r="I347" t="inlineStr">
      <is>
        <t>19/250</t>
      </is>
    </nc>
  </rcc>
  <rcc rId="60835" sId="12">
    <nc r="J347" t="inlineStr">
      <is>
        <t>ф №4</t>
      </is>
    </nc>
  </rcc>
  <rcc rId="60836" sId="12">
    <nc r="K347" t="inlineStr">
      <is>
        <t>Кумух</t>
      </is>
    </nc>
  </rcc>
  <rcc rId="60837" sId="12">
    <oc r="L347" t="inlineStr">
      <is>
        <t>100 кВА</t>
      </is>
    </oc>
    <nc r="L347"/>
  </rcc>
  <rcc rId="60838" sId="12">
    <nc r="A722">
      <v>11</v>
    </nc>
  </rcc>
  <rcc rId="60839" sId="12">
    <oc r="B722" t="inlineStr">
      <is>
        <t>Гергебильский МУ</t>
      </is>
    </oc>
    <nc r="B722" t="inlineStr">
      <is>
        <t>Язлыбаев Махмуд Рахметуллаевич</t>
      </is>
    </nc>
  </rcc>
  <rcc rId="60840" sId="12">
    <oc r="C722">
      <v>339</v>
    </oc>
    <nc r="C722" t="inlineStr">
      <is>
        <t>зернодробилка</t>
      </is>
    </nc>
  </rcc>
  <rcc rId="60841" sId="12">
    <oc r="D722">
      <v>42691</v>
    </oc>
    <nc r="D722" t="inlineStr">
      <is>
        <t>РД, Ногайский район, с. Кунбатар, ул. Артезианская, д. №15</t>
      </is>
    </nc>
  </rcc>
  <rcc rId="60842" sId="12">
    <oc r="E722" t="inlineStr">
      <is>
        <t>Зубаиров Джамал Ахмедович</t>
      </is>
    </oc>
    <nc r="E722">
      <v>10</v>
    </nc>
  </rcc>
  <rcc rId="60843" sId="12">
    <oc r="F722" t="inlineStr">
      <is>
        <t>жилой дом</t>
      </is>
    </oc>
    <nc r="F722">
      <v>10</v>
    </nc>
  </rcc>
  <rcc rId="60844" sId="12">
    <oc r="G722" t="inlineStr">
      <is>
        <t>РД, Гергебильский район сел. Курми</t>
      </is>
    </oc>
    <nc r="G722">
      <v>0</v>
    </nc>
  </rcc>
  <rcc rId="60845" sId="12">
    <oc r="H722">
      <v>10</v>
    </oc>
    <nc r="H722">
      <v>0.4</v>
    </nc>
  </rcc>
  <rcc rId="60846" sId="12">
    <oc r="I722">
      <v>10</v>
    </oc>
    <nc r="I722" t="inlineStr">
      <is>
        <t>28.01.08/400</t>
      </is>
    </nc>
  </rcc>
  <rcc rId="60847" sId="12">
    <oc r="J722">
      <v>0</v>
    </oc>
    <nc r="J722" t="inlineStr">
      <is>
        <t>ф №1</t>
      </is>
    </nc>
  </rcc>
  <rcc rId="60848" sId="12">
    <oc r="K722">
      <v>0.4</v>
    </oc>
    <nc r="K722" t="inlineStr">
      <is>
        <t>Кунбатар</t>
      </is>
    </nc>
  </rcc>
  <rcc rId="60849" sId="12">
    <oc r="L722" t="inlineStr">
      <is>
        <t>6/250</t>
      </is>
    </oc>
    <nc r="L722"/>
  </rcc>
  <rcc rId="60850" sId="12">
    <oc r="M722" t="inlineStr">
      <is>
        <t>Ф№3</t>
      </is>
    </oc>
    <nc r="M722"/>
  </rcc>
  <rcc rId="60851" sId="12">
    <oc r="N722" t="inlineStr">
      <is>
        <t>Гергебиль</t>
      </is>
    </oc>
    <nc r="N722"/>
  </rcc>
  <rcc rId="60852" sId="12">
    <oc r="O722">
      <v>42696</v>
    </oc>
    <nc r="O722"/>
  </rcc>
  <rcc rId="60853" sId="12">
    <oc r="P722">
      <v>339</v>
    </oc>
    <nc r="P722"/>
  </rcc>
  <rcc rId="60854" sId="12">
    <nc r="A805">
      <v>23</v>
    </nc>
  </rcc>
  <rcc rId="60855" sId="12">
    <oc r="B805" t="inlineStr">
      <is>
        <t>Гергебильский МУ</t>
      </is>
    </oc>
    <nc r="B805" t="inlineStr">
      <is>
        <t>ГБУ РД "Ногайская ЦРБ", в лице гл. врача Балигишиева З.К.</t>
      </is>
    </nc>
  </rcc>
  <rcc rId="60856" sId="12">
    <oc r="C805">
      <v>422</v>
    </oc>
    <nc r="C805" t="inlineStr">
      <is>
        <t>ФАП</t>
      </is>
    </nc>
  </rcc>
  <rcc rId="60857" sId="12">
    <oc r="D805">
      <v>42733</v>
    </oc>
    <nc r="D805" t="inlineStr">
      <is>
        <t>РД, Ногайский район, с. Кунбатар</t>
      </is>
    </nc>
  </rcc>
  <rcc rId="60858" sId="12">
    <oc r="E805" t="inlineStr">
      <is>
        <t>Хуршилова Патимат Загидовна</t>
      </is>
    </oc>
    <nc r="E805">
      <v>10</v>
    </nc>
  </rcc>
  <rcc rId="60859" sId="12">
    <oc r="F805" t="inlineStr">
      <is>
        <t>жилой дом</t>
      </is>
    </oc>
    <nc r="F805">
      <v>10</v>
    </nc>
  </rcc>
  <rcc rId="60860" sId="12">
    <oc r="G805" t="inlineStr">
      <is>
        <t>РД,Гергебильский район,с.Курми</t>
      </is>
    </oc>
    <nc r="G805">
      <v>0</v>
    </nc>
  </rcc>
  <rcc rId="60861" sId="12">
    <oc r="H805">
      <v>12</v>
    </oc>
    <nc r="H805">
      <v>0.4</v>
    </nc>
  </rcc>
  <rcc rId="60862" sId="12">
    <oc r="I805">
      <v>12</v>
    </oc>
    <nc r="I805" t="inlineStr">
      <is>
        <t>28.01.01/250</t>
      </is>
    </nc>
  </rcc>
  <rcc rId="60863" sId="12">
    <oc r="J805">
      <v>0</v>
    </oc>
    <nc r="J805" t="inlineStr">
      <is>
        <t>ф №1</t>
      </is>
    </nc>
  </rcc>
  <rcc rId="60864" sId="12">
    <oc r="K805">
      <v>0.4</v>
    </oc>
    <nc r="K805" t="inlineStr">
      <is>
        <t>Кунбатар</t>
      </is>
    </nc>
  </rcc>
  <rcc rId="60865" sId="12">
    <oc r="L805" t="inlineStr">
      <is>
        <t>9/630</t>
      </is>
    </oc>
    <nc r="L805"/>
  </rcc>
  <rcc rId="60866" sId="12">
    <oc r="M805" t="inlineStr">
      <is>
        <t>Ф№3</t>
      </is>
    </oc>
    <nc r="M805"/>
  </rcc>
  <rcc rId="60867" sId="12">
    <oc r="N805" t="inlineStr">
      <is>
        <t>Гергебиль</t>
      </is>
    </oc>
    <nc r="N805"/>
  </rcc>
  <rcc rId="60868" sId="12">
    <oc r="O805">
      <v>42733</v>
    </oc>
    <nc r="O805"/>
  </rcc>
  <rcc rId="60869" sId="12">
    <oc r="P805">
      <v>422</v>
    </oc>
    <nc r="P805"/>
  </rcc>
  <rcc rId="60870" sId="12">
    <nc r="A739">
      <v>53</v>
    </nc>
  </rcc>
  <rcc rId="60871" sId="12">
    <oc r="B739" t="inlineStr">
      <is>
        <t>Шамильский МУ</t>
      </is>
    </oc>
    <nc r="B739" t="inlineStr">
      <is>
        <t>Администрация МО СП "село Кунбатар" Ногайского района РД, в лице главы Бариева Алимурзы Бийтимировича</t>
      </is>
    </nc>
  </rcc>
  <rcc rId="60872" sId="12">
    <oc r="C739">
      <v>356</v>
    </oc>
    <nc r="C739" t="inlineStr">
      <is>
        <t>жилой МКР</t>
      </is>
    </nc>
  </rcc>
  <rcc rId="60873" sId="12">
    <oc r="D739">
      <v>42702</v>
    </oc>
    <nc r="D739" t="inlineStr">
      <is>
        <t>РД, Ногайский район, с. Кунбатар</t>
      </is>
    </nc>
  </rcc>
  <rcc rId="60874" sId="12">
    <oc r="E739" t="inlineStr">
      <is>
        <t>Исмаилов Али Магомедович</t>
      </is>
    </oc>
    <nc r="E739">
      <v>100</v>
    </nc>
  </rcc>
  <rcc rId="60875" sId="12">
    <oc r="F739" t="inlineStr">
      <is>
        <t>жилой дом</t>
      </is>
    </oc>
    <nc r="F739">
      <v>100</v>
    </nc>
  </rcc>
  <rcc rId="60876" sId="12">
    <oc r="G739" t="inlineStr">
      <is>
        <t>РД, Шамильский район, сел. Хиндах</t>
      </is>
    </oc>
    <nc r="G739">
      <v>0</v>
    </nc>
  </rcc>
  <rcc rId="60877" sId="12">
    <oc r="I739">
      <v>10</v>
    </oc>
    <nc r="I739" t="inlineStr">
      <is>
        <t>160 кВА</t>
      </is>
    </nc>
  </rcc>
  <rcc rId="60878" sId="12">
    <oc r="J739">
      <v>0</v>
    </oc>
    <nc r="J739" t="inlineStr">
      <is>
        <t>ф №2</t>
      </is>
    </nc>
  </rcc>
  <rcc rId="60879" sId="12">
    <oc r="K739">
      <v>0.4</v>
    </oc>
    <nc r="K739" t="inlineStr">
      <is>
        <t xml:space="preserve">Кунбатар </t>
      </is>
    </nc>
  </rcc>
  <rcc rId="60880" sId="12">
    <oc r="L739" t="inlineStr">
      <is>
        <t>7/40</t>
      </is>
    </oc>
    <nc r="L739"/>
  </rcc>
  <rcc rId="60881" sId="12">
    <oc r="M739" t="inlineStr">
      <is>
        <t>Ф№3</t>
      </is>
    </oc>
    <nc r="M739"/>
  </rcc>
  <rcc rId="60882" sId="12">
    <oc r="N739" t="inlineStr">
      <is>
        <t>Гидатль</t>
      </is>
    </oc>
    <nc r="N739"/>
  </rcc>
  <rcc rId="60883" sId="12">
    <oc r="O739">
      <v>42705</v>
    </oc>
    <nc r="O739"/>
  </rcc>
  <rcc rId="60884" sId="12">
    <oc r="P739">
      <v>356</v>
    </oc>
    <nc r="P739"/>
  </rcc>
  <rcc rId="60885" sId="12">
    <nc r="A740">
      <v>217</v>
    </nc>
  </rcc>
  <rcc rId="60886" sId="12">
    <oc r="B740" t="inlineStr">
      <is>
        <t>Шамильский МУ</t>
      </is>
    </oc>
    <nc r="B740" t="inlineStr">
      <is>
        <t>Сайдумов Мариф  Загидинович</t>
      </is>
    </nc>
  </rcc>
  <rcc rId="60887" sId="12">
    <oc r="C740">
      <v>357</v>
    </oc>
    <nc r="C740" t="inlineStr">
      <is>
        <t>жилой дом</t>
      </is>
    </nc>
  </rcc>
  <rcc rId="60888" sId="12">
    <oc r="D740">
      <v>42702</v>
    </oc>
    <nc r="D740" t="inlineStr">
      <is>
        <t>Курахский район,               с. Штул, ул.М.Г.Лезгин-цева,75</t>
      </is>
    </nc>
  </rcc>
  <rcc rId="60889" sId="12">
    <oc r="E740" t="inlineStr">
      <is>
        <t>Салихилов Али Гаджиевич</t>
      </is>
    </oc>
    <nc r="E740">
      <v>3</v>
    </nc>
  </rcc>
  <rcc rId="60890" sId="12">
    <oc r="F740" t="inlineStr">
      <is>
        <t>жилой дом</t>
      </is>
    </oc>
    <nc r="F740">
      <v>3</v>
    </nc>
  </rcc>
  <rcc rId="60891" sId="12">
    <oc r="G740" t="inlineStr">
      <is>
        <t>РД, Шамильский район, сел. Тлях</t>
      </is>
    </oc>
    <nc r="G740">
      <v>0</v>
    </nc>
  </rcc>
  <rcc rId="60892" sId="12">
    <oc r="H740">
      <v>10</v>
    </oc>
    <nc r="H740">
      <v>0.4</v>
    </nc>
  </rcc>
  <rcc rId="60893" sId="12">
    <oc r="I740">
      <v>10</v>
    </oc>
    <nc r="I740" t="inlineStr">
      <is>
        <t>8/63</t>
      </is>
    </nc>
  </rcc>
  <rcc rId="60894" sId="12">
    <oc r="J740">
      <v>0</v>
    </oc>
    <nc r="J740" t="inlineStr">
      <is>
        <t>Ф №1</t>
      </is>
    </nc>
  </rcc>
  <rcc rId="60895" sId="12">
    <oc r="K740">
      <v>0.4</v>
    </oc>
    <nc r="K740" t="inlineStr">
      <is>
        <t>Курах</t>
      </is>
    </nc>
  </rcc>
  <rcc rId="60896" sId="12">
    <oc r="L740" t="inlineStr">
      <is>
        <t>1/100</t>
      </is>
    </oc>
    <nc r="L740"/>
  </rcc>
  <rcc rId="60897" sId="12">
    <oc r="M740" t="inlineStr">
      <is>
        <t>Ф№2</t>
      </is>
    </oc>
    <nc r="M740"/>
  </rcc>
  <rcc rId="60898" sId="12">
    <oc r="N740" t="inlineStr">
      <is>
        <t>Гидатль</t>
      </is>
    </oc>
    <nc r="N740"/>
  </rcc>
  <rcc rId="60899" sId="12">
    <oc r="O740">
      <v>42705</v>
    </oc>
    <nc r="O740"/>
  </rcc>
  <rcc rId="60900" sId="12">
    <oc r="P740">
      <v>357</v>
    </oc>
    <nc r="P740"/>
  </rcc>
  <rcc rId="60901" sId="12">
    <nc r="A741">
      <v>129</v>
    </nc>
  </rcc>
  <rcc rId="60902" sId="12">
    <oc r="B741" t="inlineStr">
      <is>
        <t>Шамильский МУ</t>
      </is>
    </oc>
    <nc r="B741" t="inlineStr">
      <is>
        <t>Акмурзаева Равиля Кошмагамбетовна</t>
      </is>
    </nc>
  </rcc>
  <rcc rId="60903" sId="12">
    <oc r="C741">
      <v>358</v>
    </oc>
    <nc r="C741" t="inlineStr">
      <is>
        <t>жилой дом</t>
      </is>
    </nc>
  </rcc>
  <rcc rId="60904" sId="12">
    <oc r="D741">
      <v>42702</v>
    </oc>
    <nc r="D741" t="inlineStr">
      <is>
        <t>Тарумовский район, с. Вышеталовский</t>
      </is>
    </nc>
  </rcc>
  <rcc rId="60905" sId="12">
    <oc r="E741" t="inlineStr">
      <is>
        <t>Абдулаев Хирамагомед Гаджиевич</t>
      </is>
    </oc>
    <nc r="E741">
      <v>4</v>
    </nc>
  </rcc>
  <rcc rId="60906" sId="12">
    <oc r="F741" t="inlineStr">
      <is>
        <t>жилой дом</t>
      </is>
    </oc>
    <nc r="F741">
      <v>4</v>
    </nc>
  </rcc>
  <rcc rId="60907" sId="12">
    <oc r="G741" t="inlineStr">
      <is>
        <t>РД, Шамильский район, сел. Хотода</t>
      </is>
    </oc>
    <nc r="G741">
      <v>0</v>
    </nc>
  </rcc>
  <rcc rId="60908" sId="12">
    <oc r="H741">
      <v>10</v>
    </oc>
    <nc r="H741">
      <v>0.4</v>
    </nc>
  </rcc>
  <rcc rId="60909" sId="12">
    <oc r="I741">
      <v>10</v>
    </oc>
    <nc r="I741" t="inlineStr">
      <is>
        <t>210314/100 кВА</t>
      </is>
    </nc>
  </rcc>
  <rcc rId="60910" sId="12">
    <oc r="J741">
      <v>0</v>
    </oc>
    <nc r="J741" t="inlineStr">
      <is>
        <t>ф№3</t>
      </is>
    </nc>
  </rcc>
  <rcc rId="60911" sId="12">
    <oc r="K741">
      <v>0.4</v>
    </oc>
    <nc r="K741" t="inlineStr">
      <is>
        <t>КЭАЗ</t>
      </is>
    </nc>
  </rcc>
  <rcc rId="60912" sId="12">
    <oc r="L741" t="inlineStr">
      <is>
        <t>1/250</t>
      </is>
    </oc>
    <nc r="L741"/>
  </rcc>
  <rcc rId="60913" sId="12">
    <oc r="M741" t="inlineStr">
      <is>
        <t>Ф№1</t>
      </is>
    </oc>
    <nc r="M741"/>
  </rcc>
  <rcc rId="60914" sId="12">
    <oc r="N741" t="inlineStr">
      <is>
        <t>Гидатль</t>
      </is>
    </oc>
    <nc r="N741"/>
  </rcc>
  <rcc rId="60915" sId="12">
    <oc r="O741">
      <v>42705</v>
    </oc>
    <nc r="O741"/>
  </rcc>
  <rcc rId="60916" sId="12">
    <oc r="P741">
      <v>358</v>
    </oc>
    <nc r="P741"/>
  </rcc>
  <rcc rId="60917" sId="12">
    <nc r="A39">
      <v>80</v>
    </nc>
  </rcc>
  <rcc rId="60918" sId="12">
    <oc r="B39" t="inlineStr">
      <is>
        <t>Шамильские РЭС</t>
      </is>
    </oc>
    <nc r="B39" t="inlineStr">
      <is>
        <t>Рашидова Беневше Казимагомедовна</t>
      </is>
    </nc>
  </rcc>
  <rcc rId="60919" sId="12">
    <oc r="C39">
      <v>1996</v>
    </oc>
    <nc r="C39" t="inlineStr">
      <is>
        <t>жилой дом</t>
      </is>
    </nc>
  </rcc>
  <rcc rId="60920" sId="12">
    <oc r="D39">
      <v>42682</v>
    </oc>
    <nc r="D39" t="inlineStr">
      <is>
        <t>РД, г. Кизляр, ул. Декабристов, д. №15</t>
      </is>
    </nc>
  </rcc>
  <rcc rId="60921" sId="12">
    <oc r="E39" t="inlineStr">
      <is>
        <t>Генчуев Ибрагим Гасанович</t>
      </is>
    </oc>
    <nc r="E39">
      <v>5</v>
    </nc>
  </rcc>
  <rcc rId="60922" sId="12">
    <oc r="F39" t="inlineStr">
      <is>
        <t>жилой дом</t>
      </is>
    </oc>
    <nc r="F39">
      <v>5</v>
    </nc>
  </rcc>
  <rcc rId="60923" sId="12">
    <oc r="G39" t="inlineStr">
      <is>
        <t>РД, Шамильский район, с.Хотода</t>
      </is>
    </oc>
    <nc r="G39">
      <v>0</v>
    </nc>
  </rcc>
  <rcc rId="60924" sId="12">
    <oc r="H39">
      <v>12</v>
    </oc>
    <nc r="H39">
      <v>0.4</v>
    </nc>
  </rcc>
  <rcc rId="60925" sId="12">
    <oc r="I39">
      <v>12</v>
    </oc>
    <nc r="I39" t="inlineStr">
      <is>
        <t>66/400</t>
      </is>
    </nc>
  </rcc>
  <rcc rId="60926" sId="12">
    <oc r="J39">
      <v>0</v>
    </oc>
    <nc r="J39" t="inlineStr">
      <is>
        <t>ф №6</t>
      </is>
    </nc>
  </rcc>
  <rcc rId="60927" sId="12">
    <oc r="K39">
      <v>0.4</v>
    </oc>
    <nc r="K39" t="inlineStr">
      <is>
        <t>КЭМЗ-1        35/10 кВ</t>
      </is>
    </nc>
  </rcc>
  <rcc rId="60928" sId="12">
    <oc r="L39" t="inlineStr">
      <is>
        <t>16/250</t>
      </is>
    </oc>
    <nc r="L39"/>
  </rcc>
  <rcc rId="60929" sId="12">
    <oc r="M39" t="inlineStr">
      <is>
        <t>ф №1</t>
      </is>
    </oc>
    <nc r="M39"/>
  </rcc>
  <rcc rId="60930" sId="12">
    <oc r="N39" t="inlineStr">
      <is>
        <t>Гидатль        35/10 кВ</t>
      </is>
    </oc>
    <nc r="N39"/>
  </rcc>
  <rcc rId="60931" sId="12">
    <oc r="O39">
      <v>42682</v>
    </oc>
    <nc r="O39"/>
  </rcc>
  <rcc rId="60932" sId="12">
    <oc r="P39">
      <v>2039</v>
    </oc>
    <nc r="P39"/>
  </rcc>
  <rcc rId="60933" sId="12">
    <nc r="A761">
      <v>248</v>
    </nc>
  </rcc>
  <rcc rId="60934" sId="12">
    <oc r="B761" t="inlineStr">
      <is>
        <t>Гергебильский МУ</t>
      </is>
    </oc>
    <nc r="B761" t="inlineStr">
      <is>
        <t>Гаджиев Магомедрасул Хасбулатович</t>
      </is>
    </nc>
  </rcc>
  <rcc rId="60935" sId="12">
    <oc r="C761">
      <v>378</v>
    </oc>
    <nc r="C761" t="inlineStr">
      <is>
        <t>жилой дом</t>
      </is>
    </nc>
  </rcc>
  <rcc rId="60936" sId="12">
    <oc r="D761">
      <v>42717</v>
    </oc>
    <nc r="D761" t="inlineStr">
      <is>
        <t>РД, Левашинский  район, сел. Урма</t>
      </is>
    </nc>
  </rcc>
  <rcc rId="60937" sId="12">
    <oc r="E761" t="inlineStr">
      <is>
        <t>Османов Ахмед Магомедович</t>
      </is>
    </oc>
    <nc r="E761">
      <v>3</v>
    </nc>
  </rcc>
  <rcc rId="60938" sId="12">
    <oc r="F761" t="inlineStr">
      <is>
        <t>жилой дом</t>
      </is>
    </oc>
    <nc r="F761">
      <v>3</v>
    </nc>
  </rcc>
  <rcc rId="60939" sId="12">
    <oc r="G761" t="inlineStr">
      <is>
        <t>РД, Гергебильский район, с. Кикуни</t>
      </is>
    </oc>
    <nc r="G761">
      <v>0</v>
    </nc>
  </rcc>
  <rcc rId="60940" sId="12">
    <oc r="H761">
      <v>9</v>
    </oc>
    <nc r="H761">
      <v>0.4</v>
    </nc>
  </rcc>
  <rcc rId="60941" sId="12">
    <oc r="I761">
      <v>9</v>
    </oc>
    <nc r="I761" t="inlineStr">
      <is>
        <t>39/160</t>
      </is>
    </nc>
  </rcc>
  <rcc rId="60942" sId="12">
    <oc r="J761">
      <v>0</v>
    </oc>
    <nc r="J761" t="inlineStr">
      <is>
        <t>ф №3</t>
      </is>
    </nc>
  </rcc>
  <rcc rId="60943" sId="12">
    <oc r="K761">
      <v>0.4</v>
    </oc>
    <nc r="K761" t="inlineStr">
      <is>
        <t>Леваши</t>
      </is>
    </nc>
  </rcc>
  <rcc rId="60944" sId="12">
    <oc r="L761" t="inlineStr">
      <is>
        <t>16/160</t>
      </is>
    </oc>
    <nc r="L761"/>
  </rcc>
  <rcc rId="60945" sId="12">
    <oc r="M761" t="inlineStr">
      <is>
        <t>Ф№3</t>
      </is>
    </oc>
    <nc r="M761"/>
  </rcc>
  <rcc rId="60946" sId="12">
    <oc r="N761" t="inlineStr">
      <is>
        <t>ГКЗ</t>
      </is>
    </oc>
    <nc r="N761"/>
  </rcc>
  <rcc rId="60947" sId="12">
    <oc r="O761">
      <v>42719</v>
    </oc>
    <nc r="O761"/>
  </rcc>
  <rcc rId="60948" sId="12">
    <oc r="P761">
      <v>378</v>
    </oc>
    <nc r="P761"/>
  </rcc>
  <rcc rId="60949" sId="12">
    <nc r="A764">
      <v>250</v>
    </nc>
  </rcc>
  <rcc rId="60950" sId="12">
    <oc r="B764" t="inlineStr">
      <is>
        <t>Гергебильский МУ</t>
      </is>
    </oc>
    <nc r="B764" t="inlineStr">
      <is>
        <t>Алиев Мурад Лабазанович</t>
      </is>
    </nc>
  </rcc>
  <rcc rId="60951" sId="12">
    <oc r="C764">
      <v>381</v>
    </oc>
    <nc r="C764" t="inlineStr">
      <is>
        <t>жилой дом</t>
      </is>
    </nc>
  </rcc>
  <rcc rId="60952" sId="12">
    <oc r="D764">
      <v>42719</v>
    </oc>
    <nc r="D764" t="inlineStr">
      <is>
        <t>РД, Левашинский  район, сел. Охли</t>
      </is>
    </nc>
  </rcc>
  <rcc rId="60953" sId="12">
    <oc r="E764" t="inlineStr">
      <is>
        <t>Магомедова Рахмат Гамзатовна</t>
      </is>
    </oc>
    <nc r="E764">
      <v>3</v>
    </nc>
  </rcc>
  <rcc rId="60954" sId="12">
    <oc r="F764" t="inlineStr">
      <is>
        <t>жилой дом</t>
      </is>
    </oc>
    <nc r="F764">
      <v>3</v>
    </nc>
  </rcc>
  <rcc rId="60955" sId="12">
    <oc r="G764" t="inlineStr">
      <is>
        <t>РД, Гергебильский район, с. Гергебиль</t>
      </is>
    </oc>
    <nc r="G764">
      <v>0</v>
    </nc>
  </rcc>
  <rcc rId="60956" sId="12">
    <oc r="H764">
      <v>6</v>
    </oc>
    <nc r="H764">
      <v>0.4</v>
    </nc>
  </rcc>
  <rcc rId="60957" sId="12">
    <oc r="I764">
      <v>6</v>
    </oc>
    <nc r="I764" t="inlineStr">
      <is>
        <t>32/100</t>
      </is>
    </nc>
  </rcc>
  <rcc rId="60958" sId="12">
    <oc r="J764">
      <v>0</v>
    </oc>
    <nc r="J764" t="inlineStr">
      <is>
        <t>ф №3</t>
      </is>
    </nc>
  </rcc>
  <rcc rId="60959" sId="12">
    <oc r="K764">
      <v>0.4</v>
    </oc>
    <nc r="K764" t="inlineStr">
      <is>
        <t>Леваши</t>
      </is>
    </nc>
  </rcc>
  <rcc rId="60960" sId="12">
    <oc r="L764" t="inlineStr">
      <is>
        <t>3/630</t>
      </is>
    </oc>
    <nc r="L764"/>
  </rcc>
  <rcc rId="60961" sId="12">
    <oc r="M764" t="inlineStr">
      <is>
        <t>Ф№5</t>
      </is>
    </oc>
    <nc r="M764"/>
  </rcc>
  <rcc rId="60962" sId="12">
    <oc r="N764" t="inlineStr">
      <is>
        <t>ГКЗ</t>
      </is>
    </oc>
    <nc r="N764"/>
  </rcc>
  <rcc rId="60963" sId="12">
    <oc r="O764">
      <v>42724</v>
    </oc>
    <nc r="O764"/>
  </rcc>
  <rcc rId="60964" sId="12">
    <oc r="P764">
      <v>381</v>
    </oc>
    <nc r="P764"/>
  </rcc>
  <rcc rId="60965" sId="12">
    <nc r="A775">
      <v>251</v>
    </nc>
  </rcc>
  <rcc rId="60966" sId="12">
    <oc r="B775" t="inlineStr">
      <is>
        <t>Гергебильский МУ</t>
      </is>
    </oc>
    <nc r="B775" t="inlineStr">
      <is>
        <t>Магомедова Барият Хизригаджиевна</t>
      </is>
    </nc>
  </rcc>
  <rcc rId="60967" sId="12">
    <oc r="C775">
      <v>392</v>
    </oc>
    <nc r="C775" t="inlineStr">
      <is>
        <t>жилой дом</t>
      </is>
    </nc>
  </rcc>
  <rcc rId="60968" sId="12">
    <oc r="D775">
      <v>42723</v>
    </oc>
    <nc r="D775" t="inlineStr">
      <is>
        <t>РД, Левашинский  район, сел. Уллуая</t>
      </is>
    </nc>
  </rcc>
  <rcc rId="60969" sId="12">
    <oc r="E775" t="inlineStr">
      <is>
        <t>Омарова Патимат Гаджимурадовна</t>
      </is>
    </oc>
    <nc r="E775">
      <v>3</v>
    </nc>
  </rcc>
  <rcc rId="60970" sId="12">
    <oc r="F775" t="inlineStr">
      <is>
        <t>жилой дом</t>
      </is>
    </oc>
    <nc r="F775">
      <v>3</v>
    </nc>
  </rcc>
  <rcc rId="60971" sId="12">
    <oc r="G775" t="inlineStr">
      <is>
        <t>РД, Гергебильский район, с. Кикуни</t>
      </is>
    </oc>
    <nc r="G775">
      <v>0</v>
    </nc>
  </rcc>
  <rcc rId="60972" sId="12">
    <oc r="H775">
      <v>6</v>
    </oc>
    <nc r="H775">
      <v>0.4</v>
    </nc>
  </rcc>
  <rcc rId="60973" sId="12">
    <oc r="I775">
      <v>6</v>
    </oc>
    <nc r="I775" t="inlineStr">
      <is>
        <t>6/1000</t>
      </is>
    </nc>
  </rcc>
  <rcc rId="60974" sId="12">
    <oc r="J775">
      <v>0</v>
    </oc>
    <nc r="J775" t="inlineStr">
      <is>
        <t>ф №5</t>
      </is>
    </nc>
  </rcc>
  <rcc rId="60975" sId="12">
    <oc r="K775">
      <v>0.4</v>
    </oc>
    <nc r="K775" t="inlineStr">
      <is>
        <t>Леваши</t>
      </is>
    </nc>
  </rcc>
  <rcc rId="60976" sId="12">
    <oc r="L775" t="inlineStr">
      <is>
        <t>19/400</t>
      </is>
    </oc>
    <nc r="L775"/>
  </rcc>
  <rcc rId="60977" sId="12">
    <oc r="M775" t="inlineStr">
      <is>
        <t>Ф№3</t>
      </is>
    </oc>
    <nc r="M775"/>
  </rcc>
  <rcc rId="60978" sId="12">
    <oc r="N775" t="inlineStr">
      <is>
        <t>ГКЗ</t>
      </is>
    </oc>
    <nc r="N775"/>
  </rcc>
  <rcc rId="60979" sId="12">
    <oc r="O775">
      <v>42724</v>
    </oc>
    <nc r="O775"/>
  </rcc>
  <rcc rId="60980" sId="12">
    <oc r="P775">
      <v>392</v>
    </oc>
    <nc r="P775"/>
  </rcc>
  <rcc rId="60981" sId="12">
    <nc r="A779">
      <v>267</v>
    </nc>
  </rcc>
  <rcc rId="60982" sId="12">
    <oc r="B779" t="inlineStr">
      <is>
        <t>Гергебильский МУ</t>
      </is>
    </oc>
    <nc r="B779" t="inlineStr">
      <is>
        <t>Ахмедов Ахмед Абдулаевич</t>
      </is>
    </nc>
  </rcc>
  <rcc rId="60983" sId="12">
    <oc r="C779">
      <v>396</v>
    </oc>
    <nc r="C779" t="inlineStr">
      <is>
        <t>жилой дом</t>
      </is>
    </nc>
  </rcc>
  <rcc rId="60984" sId="12">
    <oc r="D779">
      <v>42732</v>
    </oc>
    <nc r="D779" t="inlineStr">
      <is>
        <t>РД, Левашинский район, сел. Какамахи</t>
      </is>
    </nc>
  </rcc>
  <rcc rId="60985" sId="12">
    <oc r="E779" t="inlineStr">
      <is>
        <t>Каймаразов Алисултан Магомедович</t>
      </is>
    </oc>
    <nc r="E779">
      <v>3</v>
    </nc>
  </rcc>
  <rcc rId="60986" sId="12">
    <oc r="F779" t="inlineStr">
      <is>
        <t>жилой дом</t>
      </is>
    </oc>
    <nc r="F779">
      <v>3</v>
    </nc>
  </rcc>
  <rcc rId="60987" sId="12">
    <oc r="G779" t="inlineStr">
      <is>
        <t>РД, Гергебильский район, с.Гергебиль</t>
      </is>
    </oc>
    <nc r="G779">
      <v>0</v>
    </nc>
  </rcc>
  <rcc rId="60988" sId="12">
    <oc r="H779">
      <v>9</v>
    </oc>
    <nc r="H779">
      <v>0.4</v>
    </nc>
  </rcc>
  <rcc rId="60989" sId="12">
    <oc r="I779">
      <v>9</v>
    </oc>
    <nc r="I779" t="inlineStr">
      <is>
        <t>44/160</t>
      </is>
    </nc>
  </rcc>
  <rcc rId="60990" sId="12">
    <oc r="J779">
      <v>0</v>
    </oc>
    <nc r="J779" t="inlineStr">
      <is>
        <t>ф №1</t>
      </is>
    </nc>
  </rcc>
  <rcc rId="60991" sId="12">
    <oc r="K779">
      <v>0.4</v>
    </oc>
    <nc r="K779" t="inlineStr">
      <is>
        <t>Леваши</t>
      </is>
    </nc>
  </rcc>
  <rcc rId="60992" sId="12">
    <oc r="L779" t="inlineStr">
      <is>
        <t>16/250</t>
      </is>
    </oc>
    <nc r="L779"/>
  </rcc>
  <rcc rId="60993" sId="12">
    <oc r="M779" t="inlineStr">
      <is>
        <t>Ф№6</t>
      </is>
    </oc>
    <nc r="M779"/>
  </rcc>
  <rcc rId="60994" sId="12">
    <oc r="N779" t="inlineStr">
      <is>
        <t>ГКЗ</t>
      </is>
    </oc>
    <nc r="N779"/>
  </rcc>
  <rcc rId="60995" sId="12">
    <oc r="O779">
      <v>42732</v>
    </oc>
    <nc r="O779"/>
  </rcc>
  <rcc rId="60996" sId="12">
    <oc r="P779">
      <v>396</v>
    </oc>
    <nc r="P779"/>
  </rcc>
  <rcc rId="60997" sId="12">
    <nc r="A803">
      <v>268</v>
    </nc>
  </rcc>
  <rcc rId="60998" sId="12">
    <oc r="B803" t="inlineStr">
      <is>
        <t>Гергебильский МУ</t>
      </is>
    </oc>
    <nc r="B803" t="inlineStr">
      <is>
        <t>Магомедов Газимагомед Саимулаевич</t>
      </is>
    </nc>
  </rcc>
  <rcc rId="60999" sId="12">
    <oc r="C803">
      <v>420</v>
    </oc>
    <nc r="C803" t="inlineStr">
      <is>
        <t>жилой дом</t>
      </is>
    </nc>
  </rcc>
  <rcc rId="61000" sId="12">
    <oc r="D803">
      <v>42733</v>
    </oc>
    <nc r="D803" t="inlineStr">
      <is>
        <t>РД, Левашинский район, сел. Урма</t>
      </is>
    </nc>
  </rcc>
  <rcc rId="61001" sId="12">
    <oc r="E803" t="inlineStr">
      <is>
        <t>Магомедов Омар Магомедович</t>
      </is>
    </oc>
    <nc r="E803">
      <v>3</v>
    </nc>
  </rcc>
  <rcc rId="61002" sId="12">
    <oc r="F803" t="inlineStr">
      <is>
        <t>жилой дом</t>
      </is>
    </oc>
    <nc r="F803">
      <v>3</v>
    </nc>
  </rcc>
  <rcc rId="61003" sId="12">
    <oc r="G803" t="inlineStr">
      <is>
        <t>РД,Гергебильский район,с. Гергебиль.</t>
      </is>
    </oc>
    <nc r="G803">
      <v>0</v>
    </nc>
  </rcc>
  <rcc rId="61004" sId="12">
    <oc r="H803">
      <v>14</v>
    </oc>
    <nc r="H803">
      <v>0.4</v>
    </nc>
  </rcc>
  <rcc rId="61005" sId="12">
    <oc r="I803">
      <v>14</v>
    </oc>
    <nc r="I803" t="inlineStr">
      <is>
        <t>67/160</t>
      </is>
    </nc>
  </rcc>
  <rcc rId="61006" sId="12">
    <oc r="J803">
      <v>0</v>
    </oc>
    <nc r="J803" t="inlineStr">
      <is>
        <t>ф №3</t>
      </is>
    </nc>
  </rcc>
  <rcc rId="61007" sId="12">
    <oc r="K803">
      <v>0.4</v>
    </oc>
    <nc r="K803" t="inlineStr">
      <is>
        <t>Леваши</t>
      </is>
    </nc>
  </rcc>
  <rcc rId="61008" sId="12">
    <oc r="L803" t="inlineStr">
      <is>
        <t>12/250</t>
      </is>
    </oc>
    <nc r="L803"/>
  </rcc>
  <rcc rId="61009" sId="12">
    <oc r="M803" t="inlineStr">
      <is>
        <t>Ф№6</t>
      </is>
    </oc>
    <nc r="M803"/>
  </rcc>
  <rcc rId="61010" sId="12">
    <oc r="N803" t="inlineStr">
      <is>
        <t>ГКЗ</t>
      </is>
    </oc>
    <nc r="N803"/>
  </rcc>
  <rcc rId="61011" sId="12">
    <oc r="O803">
      <v>42733</v>
    </oc>
    <nc r="O803"/>
  </rcc>
  <rcc rId="61012" sId="12">
    <oc r="P803">
      <v>420</v>
    </oc>
    <nc r="P803"/>
  </rcc>
  <rcc rId="61013" sId="12">
    <nc r="A804">
      <v>270</v>
    </nc>
  </rcc>
  <rcc rId="61014" sId="12">
    <oc r="B804" t="inlineStr">
      <is>
        <t>Гергебильский МУ</t>
      </is>
    </oc>
    <nc r="B804" t="inlineStr">
      <is>
        <t>Яхьяев Баганд</t>
      </is>
    </nc>
  </rcc>
  <rcc rId="61015" sId="12">
    <oc r="C804">
      <v>421</v>
    </oc>
    <nc r="C804" t="inlineStr">
      <is>
        <t>жилой дом</t>
      </is>
    </nc>
  </rcc>
  <rcc rId="61016" sId="12">
    <oc r="D804">
      <v>42733</v>
    </oc>
    <nc r="D804" t="inlineStr">
      <is>
        <t>РД, Левашинский район, сел.Верхнее Лабко</t>
      </is>
    </nc>
  </rcc>
  <rcc rId="61017" sId="12">
    <oc r="E804" t="inlineStr">
      <is>
        <t>Исмаилов Абдула Исмаилович</t>
      </is>
    </oc>
    <nc r="E804">
      <v>3</v>
    </nc>
  </rcc>
  <rcc rId="61018" sId="12">
    <oc r="F804" t="inlineStr">
      <is>
        <t>жилой дом</t>
      </is>
    </oc>
    <nc r="F804">
      <v>3</v>
    </nc>
  </rcc>
  <rcc rId="61019" sId="12">
    <oc r="G804" t="inlineStr">
      <is>
        <t>РД,Гергебильский район,с.Кикуни</t>
      </is>
    </oc>
    <nc r="G804">
      <v>0</v>
    </nc>
  </rcc>
  <rcc rId="61020" sId="12">
    <oc r="H804">
      <v>6</v>
    </oc>
    <nc r="H804">
      <v>0.4</v>
    </nc>
  </rcc>
  <rcc rId="61021" sId="12">
    <oc r="I804">
      <v>6</v>
    </oc>
    <nc r="I804" t="inlineStr">
      <is>
        <t>14/250</t>
      </is>
    </nc>
  </rcc>
  <rcc rId="61022" sId="12">
    <oc r="J804">
      <v>0</v>
    </oc>
    <nc r="J804" t="inlineStr">
      <is>
        <t>ф №5</t>
      </is>
    </nc>
  </rcc>
  <rcc rId="61023" sId="12">
    <oc r="K804">
      <v>0.4</v>
    </oc>
    <nc r="K804" t="inlineStr">
      <is>
        <t>Леваши</t>
      </is>
    </nc>
  </rcc>
  <rcc rId="61024" sId="12">
    <oc r="L804" t="inlineStr">
      <is>
        <t>16/100</t>
      </is>
    </oc>
    <nc r="L804"/>
  </rcc>
  <rcc rId="61025" sId="12">
    <oc r="M804" t="inlineStr">
      <is>
        <t>Ф№6</t>
      </is>
    </oc>
    <nc r="M804"/>
  </rcc>
  <rcc rId="61026" sId="12">
    <oc r="N804" t="inlineStr">
      <is>
        <t>ГКЗ</t>
      </is>
    </oc>
    <nc r="N804"/>
  </rcc>
  <rcc rId="61027" sId="12">
    <oc r="O804">
      <v>42733</v>
    </oc>
    <nc r="O804"/>
  </rcc>
  <rcc rId="61028" sId="12">
    <oc r="P804">
      <v>421</v>
    </oc>
    <nc r="P804"/>
  </rcc>
  <rcc rId="61029" sId="12">
    <nc r="A72">
      <v>271</v>
    </nc>
  </rcc>
  <rcc rId="61030" sId="12">
    <oc r="B72" t="inlineStr">
      <is>
        <t>Гергебельские РЭС</t>
      </is>
    </oc>
    <nc r="B72" t="inlineStr">
      <is>
        <t>Кадиев Хизри Магомедович</t>
      </is>
    </nc>
  </rcc>
  <rcc rId="61031" sId="12">
    <oc r="C72">
      <v>2029</v>
    </oc>
    <nc r="C72" t="inlineStr">
      <is>
        <t>жилой дом</t>
      </is>
    </nc>
  </rcc>
  <rcc rId="61032" sId="12">
    <oc r="D72">
      <v>42689</v>
    </oc>
    <nc r="D72" t="inlineStr">
      <is>
        <t>РД, Левашинский район, сел.Уллуая</t>
      </is>
    </nc>
  </rcc>
  <rcc rId="61033" sId="12">
    <oc r="E72" t="inlineStr">
      <is>
        <t>Администрация СП "сельсовет Кикунинский" в лице Главы АСП Алиева Р.О.</t>
      </is>
    </oc>
    <nc r="E72">
      <v>5</v>
    </nc>
  </rcc>
  <rcc rId="61034" sId="12">
    <oc r="F72" t="inlineStr">
      <is>
        <t>ЗКТП для электроснабжения жилых домов</t>
      </is>
    </oc>
    <nc r="F72">
      <v>5</v>
    </nc>
  </rcc>
  <rcc rId="61035" sId="12">
    <oc r="G72" t="inlineStr">
      <is>
        <t>РД, Гергебельский район, с.Кикуни</t>
      </is>
    </oc>
    <nc r="G72">
      <v>0</v>
    </nc>
  </rcc>
  <rcc rId="61036" sId="12">
    <oc r="H72">
      <v>40</v>
    </oc>
    <nc r="H72">
      <v>0.4</v>
    </nc>
  </rcc>
  <rcc rId="61037" sId="12">
    <oc r="I72">
      <v>40</v>
    </oc>
    <nc r="I72" t="inlineStr">
      <is>
        <t>18/160</t>
      </is>
    </nc>
  </rcc>
  <rcc rId="61038" sId="12">
    <oc r="J72">
      <v>0</v>
    </oc>
    <nc r="J72" t="inlineStr">
      <is>
        <t>ф №5</t>
      </is>
    </nc>
  </rcc>
  <rcc rId="61039" sId="12">
    <oc r="K72">
      <v>10</v>
    </oc>
    <nc r="K72" t="inlineStr">
      <is>
        <t>Леваши</t>
      </is>
    </nc>
  </rcc>
  <rcc rId="61040" sId="12">
    <oc r="L72" t="inlineStr">
      <is>
        <t>100 кВА</t>
      </is>
    </oc>
    <nc r="L72"/>
  </rcc>
  <rcc rId="61041" sId="12">
    <oc r="M72" t="inlineStr">
      <is>
        <t>ф№1</t>
      </is>
    </oc>
    <nc r="M72"/>
  </rcc>
  <rcc rId="61042" sId="12">
    <oc r="N72" t="inlineStr">
      <is>
        <t>Гоцатлинская</t>
      </is>
    </oc>
    <nc r="N72"/>
  </rcc>
  <rcc rId="61043" sId="12">
    <oc r="O72">
      <v>42689</v>
    </oc>
    <nc r="O72"/>
  </rcc>
  <rcc rId="61044" sId="12">
    <oc r="P72">
      <v>2072</v>
    </oc>
    <nc r="P72"/>
  </rcc>
  <rcc rId="61045" sId="12">
    <nc r="A760">
      <v>272</v>
    </nc>
  </rcc>
  <rcc rId="61046" sId="12">
    <oc r="B760" t="inlineStr">
      <is>
        <t>Гергебильский МУ</t>
      </is>
    </oc>
    <nc r="B760" t="inlineStr">
      <is>
        <t>Магомедова Раисат</t>
      </is>
    </nc>
  </rcc>
  <rcc rId="61047" sId="12">
    <oc r="C760">
      <v>377</v>
    </oc>
    <nc r="C760" t="inlineStr">
      <is>
        <t>жилой дом</t>
      </is>
    </nc>
  </rcc>
  <rcc rId="61048" sId="12">
    <oc r="D760">
      <v>42717</v>
    </oc>
    <nc r="D760" t="inlineStr">
      <is>
        <t>РД, Левашинский район, сел.Уллуая</t>
      </is>
    </nc>
  </rcc>
  <rcc rId="61049" sId="12">
    <oc r="E760" t="inlineStr">
      <is>
        <t>Пайзулаев Абдула Рамазанович</t>
      </is>
    </oc>
    <nc r="E760">
      <v>5</v>
    </nc>
  </rcc>
  <rcc rId="61050" sId="12">
    <oc r="F760" t="inlineStr">
      <is>
        <t>жилой дом</t>
      </is>
    </oc>
    <nc r="F760">
      <v>5</v>
    </nc>
  </rcc>
  <rcc rId="61051" sId="12">
    <oc r="G760" t="inlineStr">
      <is>
        <t>РД, Гергебильский район, с. Кикуни</t>
      </is>
    </oc>
    <nc r="G760">
      <v>0</v>
    </nc>
  </rcc>
  <rcc rId="61052" sId="12">
    <oc r="H760">
      <v>9</v>
    </oc>
    <nc r="H760">
      <v>0.4</v>
    </nc>
  </rcc>
  <rcc rId="61053" sId="12">
    <oc r="I760">
      <v>9</v>
    </oc>
    <nc r="I760" t="inlineStr">
      <is>
        <t>3/250</t>
      </is>
    </nc>
  </rcc>
  <rcc rId="61054" sId="12">
    <oc r="J760">
      <v>0</v>
    </oc>
    <nc r="J760" t="inlineStr">
      <is>
        <t>ф №5</t>
      </is>
    </nc>
  </rcc>
  <rcc rId="61055" sId="12">
    <oc r="K760">
      <v>0.4</v>
    </oc>
    <nc r="K760" t="inlineStr">
      <is>
        <t>Леваши</t>
      </is>
    </nc>
  </rcc>
  <rcc rId="61056" sId="12">
    <oc r="L760" t="inlineStr">
      <is>
        <t>28/100</t>
      </is>
    </oc>
    <nc r="L760"/>
  </rcc>
  <rcc rId="61057" sId="12">
    <oc r="M760" t="inlineStr">
      <is>
        <t>Ф№1</t>
      </is>
    </oc>
    <nc r="M760"/>
  </rcc>
  <rcc rId="61058" sId="12">
    <oc r="N760" t="inlineStr">
      <is>
        <t>Гоцатлинская</t>
      </is>
    </oc>
    <nc r="N760"/>
  </rcc>
  <rcc rId="61059" sId="12">
    <oc r="O760">
      <v>42719</v>
    </oc>
    <nc r="O760"/>
  </rcc>
  <rcc rId="61060" sId="12">
    <oc r="P760">
      <v>377</v>
    </oc>
    <nc r="P760"/>
  </rcc>
  <rcc rId="61061" sId="12">
    <nc r="A763">
      <v>273</v>
    </nc>
  </rcc>
  <rcc rId="61062" sId="12">
    <oc r="B763" t="inlineStr">
      <is>
        <t>Гергебильский МУ</t>
      </is>
    </oc>
    <nc r="B763" t="inlineStr">
      <is>
        <t>Махдиева Зайнаб Вишталовна</t>
      </is>
    </nc>
  </rcc>
  <rcc rId="61063" sId="12">
    <oc r="C763">
      <v>380</v>
    </oc>
    <nc r="C763" t="inlineStr">
      <is>
        <t>жилой дом</t>
      </is>
    </nc>
  </rcc>
  <rcc rId="61064" sId="12">
    <oc r="D763">
      <v>42719</v>
    </oc>
    <nc r="D763" t="inlineStr">
      <is>
        <t>РД, Левашинский район, сел.Уллуая</t>
      </is>
    </nc>
  </rcc>
  <rcc rId="61065" sId="12">
    <oc r="E763" t="inlineStr">
      <is>
        <t>Магомедова Рашидат Ахмедовна</t>
      </is>
    </oc>
    <nc r="E763">
      <v>5</v>
    </nc>
  </rcc>
  <rcc rId="61066" sId="12">
    <oc r="F763" t="inlineStr">
      <is>
        <t>жилой дом</t>
      </is>
    </oc>
    <nc r="F763">
      <v>5</v>
    </nc>
  </rcc>
  <rcc rId="61067" sId="12">
    <oc r="G763" t="inlineStr">
      <is>
        <t>РД, Гергебильский район, с. Кикуни</t>
      </is>
    </oc>
    <nc r="G763">
      <v>0</v>
    </nc>
  </rcc>
  <rcc rId="61068" sId="12">
    <oc r="H763">
      <v>12</v>
    </oc>
    <nc r="H763">
      <v>0.4</v>
    </nc>
  </rcc>
  <rcc rId="61069" sId="12">
    <oc r="I763">
      <v>12</v>
    </oc>
    <nc r="I763" t="inlineStr">
      <is>
        <t>32/250</t>
      </is>
    </nc>
  </rcc>
  <rcc rId="61070" sId="12">
    <oc r="J763">
      <v>0</v>
    </oc>
    <nc r="J763" t="inlineStr">
      <is>
        <t>ф №5</t>
      </is>
    </nc>
  </rcc>
  <rcc rId="61071" sId="12">
    <oc r="K763">
      <v>0.4</v>
    </oc>
    <nc r="K763" t="inlineStr">
      <is>
        <t>Леваши</t>
      </is>
    </nc>
  </rcc>
  <rcc rId="61072" sId="12">
    <oc r="L763" t="inlineStr">
      <is>
        <t>15/160</t>
      </is>
    </oc>
    <nc r="L763"/>
  </rcc>
  <rcc rId="61073" sId="12">
    <oc r="M763" t="inlineStr">
      <is>
        <t>Ф№1</t>
      </is>
    </oc>
    <nc r="M763"/>
  </rcc>
  <rcc rId="61074" sId="12">
    <oc r="N763" t="inlineStr">
      <is>
        <t>Гоцатлинская</t>
      </is>
    </oc>
    <nc r="N763"/>
  </rcc>
  <rcc rId="61075" sId="12">
    <oc r="O763">
      <v>42724</v>
    </oc>
    <nc r="O763"/>
  </rcc>
  <rcc rId="61076" sId="12">
    <oc r="P763">
      <v>380</v>
    </oc>
    <nc r="P763"/>
  </rcc>
  <rcc rId="61077" sId="12">
    <nc r="A765">
      <v>274</v>
    </nc>
  </rcc>
  <rcc rId="61078" sId="12">
    <oc r="B765" t="inlineStr">
      <is>
        <t>Гергебильский МУ</t>
      </is>
    </oc>
    <nc r="B765" t="inlineStr">
      <is>
        <t>Омарова Патимат Абдулгамидовна</t>
      </is>
    </nc>
  </rcc>
  <rcc rId="61079" sId="12">
    <oc r="C765">
      <v>382</v>
    </oc>
    <nc r="C765" t="inlineStr">
      <is>
        <t>жилой дом</t>
      </is>
    </nc>
  </rcc>
  <rcc rId="61080" sId="12">
    <oc r="D765">
      <v>42719</v>
    </oc>
    <nc r="D765" t="inlineStr">
      <is>
        <t>РД, Левашинский район, сел.Уллуая</t>
      </is>
    </nc>
  </rcc>
  <rcc rId="61081" sId="12">
    <oc r="E765" t="inlineStr">
      <is>
        <t>Исаев Мурад Абдулвахидович</t>
      </is>
    </oc>
    <nc r="E765">
      <v>5</v>
    </nc>
  </rcc>
  <rcc rId="61082" sId="12">
    <oc r="F765" t="inlineStr">
      <is>
        <t>жилой дом</t>
      </is>
    </oc>
    <nc r="F765">
      <v>5</v>
    </nc>
  </rcc>
  <rcc rId="61083" sId="12">
    <oc r="G765" t="inlineStr">
      <is>
        <t>РД, Гергебильский район, с. Кикуни</t>
      </is>
    </oc>
    <nc r="G765">
      <v>0</v>
    </nc>
  </rcc>
  <rcc rId="61084" sId="12">
    <oc r="H765">
      <v>9</v>
    </oc>
    <nc r="H765">
      <v>0.4</v>
    </nc>
  </rcc>
  <rcc rId="61085" sId="12">
    <oc r="I765">
      <v>9</v>
    </oc>
    <nc r="I765" t="inlineStr">
      <is>
        <t>6/1000</t>
      </is>
    </nc>
  </rcc>
  <rcc rId="61086" sId="12">
    <oc r="J765">
      <v>0</v>
    </oc>
    <nc r="J765" t="inlineStr">
      <is>
        <t>ф №5</t>
      </is>
    </nc>
  </rcc>
  <rcc rId="61087" sId="12">
    <oc r="K765">
      <v>0.4</v>
    </oc>
    <nc r="K765" t="inlineStr">
      <is>
        <t>Леваши</t>
      </is>
    </nc>
  </rcc>
  <rcc rId="61088" sId="12">
    <oc r="L765" t="inlineStr">
      <is>
        <t>33/100</t>
      </is>
    </oc>
    <nc r="L765"/>
  </rcc>
  <rcc rId="61089" sId="12">
    <oc r="M765" t="inlineStr">
      <is>
        <t>Ф№1</t>
      </is>
    </oc>
    <nc r="M765"/>
  </rcc>
  <rcc rId="61090" sId="12">
    <oc r="N765" t="inlineStr">
      <is>
        <t>Гоцатлинская</t>
      </is>
    </oc>
    <nc r="N765"/>
  </rcc>
  <rcc rId="61091" sId="12">
    <oc r="O765">
      <v>42724</v>
    </oc>
    <nc r="O765"/>
  </rcc>
  <rcc rId="61092" sId="12">
    <oc r="P765">
      <v>382</v>
    </oc>
    <nc r="P765"/>
  </rcc>
  <rcc rId="61093" sId="12">
    <nc r="A766">
      <v>276</v>
    </nc>
  </rcc>
  <rcc rId="61094" sId="12">
    <oc r="B766" t="inlineStr">
      <is>
        <t>Гергебильский МУ</t>
      </is>
    </oc>
    <nc r="B766" t="inlineStr">
      <is>
        <t>Амаева Рахма Билаловна</t>
      </is>
    </nc>
  </rcc>
  <rcc rId="61095" sId="12">
    <oc r="C766">
      <v>383</v>
    </oc>
    <nc r="C766" t="inlineStr">
      <is>
        <t>жилой дом</t>
      </is>
    </nc>
  </rcc>
  <rcc rId="61096" sId="12">
    <oc r="D766">
      <v>42720</v>
    </oc>
    <nc r="D766" t="inlineStr">
      <is>
        <t>РД, Левашинский район, сел.Ахкент</t>
      </is>
    </nc>
  </rcc>
  <rcc rId="61097" sId="12">
    <oc r="E766" t="inlineStr">
      <is>
        <t>Омаров Расул Магомедович</t>
      </is>
    </oc>
    <nc r="E766">
      <v>3</v>
    </nc>
  </rcc>
  <rcc rId="61098" sId="12">
    <oc r="F766" t="inlineStr">
      <is>
        <t>жилой дом</t>
      </is>
    </oc>
    <nc r="F766">
      <v>3</v>
    </nc>
  </rcc>
  <rcc rId="61099" sId="12">
    <oc r="G766" t="inlineStr">
      <is>
        <t>РД, Гергебильский район, с. Кикуни</t>
      </is>
    </oc>
    <nc r="G766">
      <v>0</v>
    </nc>
  </rcc>
  <rcc rId="61100" sId="12">
    <oc r="H766">
      <v>12</v>
    </oc>
    <nc r="H766">
      <v>0.4</v>
    </nc>
  </rcc>
  <rcc rId="61101" sId="12">
    <oc r="I766">
      <v>12</v>
    </oc>
    <nc r="I766" t="inlineStr">
      <is>
        <t>62/100</t>
      </is>
    </nc>
  </rcc>
  <rcc rId="61102" sId="12">
    <oc r="J766">
      <v>0</v>
    </oc>
    <nc r="J766" t="inlineStr">
      <is>
        <t>ф №3</t>
      </is>
    </nc>
  </rcc>
  <rcc rId="61103" sId="12">
    <oc r="K766">
      <v>0.4</v>
    </oc>
    <nc r="K766" t="inlineStr">
      <is>
        <t>Леваши</t>
      </is>
    </nc>
  </rcc>
  <rcc rId="61104" sId="12">
    <oc r="L766" t="inlineStr">
      <is>
        <t>32/100</t>
      </is>
    </oc>
    <nc r="L766"/>
  </rcc>
  <rcc rId="61105" sId="12">
    <oc r="M766" t="inlineStr">
      <is>
        <t>Ф№1</t>
      </is>
    </oc>
    <nc r="M766"/>
  </rcc>
  <rcc rId="61106" sId="12">
    <oc r="N766" t="inlineStr">
      <is>
        <t>Гоцатлинская</t>
      </is>
    </oc>
    <nc r="N766"/>
  </rcc>
  <rcc rId="61107" sId="12">
    <oc r="O766">
      <v>42724</v>
    </oc>
    <nc r="O766"/>
  </rcc>
  <rcc rId="61108" sId="12">
    <oc r="P766">
      <v>383</v>
    </oc>
    <nc r="P766"/>
  </rcc>
  <rcc rId="61109" sId="12">
    <nc r="A392">
      <v>105</v>
    </nc>
  </rcc>
  <rcc rId="61110" sId="12">
    <oc r="B392" t="inlineStr">
      <is>
        <t>МГЭС</t>
      </is>
    </oc>
    <nc r="B392" t="inlineStr">
      <is>
        <t>Абдулмеджидов  Сулейман Магомедович</t>
      </is>
    </nc>
  </rcc>
  <rcc rId="61111" sId="12">
    <oc r="C392">
      <v>360</v>
    </oc>
    <nc r="C392" t="inlineStr">
      <is>
        <t>жилой дом</t>
      </is>
    </nc>
  </rcc>
  <rcc rId="61112" sId="12">
    <oc r="D392">
      <v>42675</v>
    </oc>
    <nc r="D392" t="inlineStr">
      <is>
        <t>РД, г. Махачкала, п. Ленинкент, 3 МКР 4, линия 5, уч. 16</t>
      </is>
    </nc>
  </rcc>
  <rcc rId="61113" sId="12">
    <oc r="E392" t="inlineStr">
      <is>
        <t>Алибутаева Асият Мусаниповна</t>
      </is>
    </oc>
    <nc r="E392">
      <v>3</v>
    </nc>
  </rcc>
  <rcc rId="61114" sId="12">
    <oc r="F392" t="inlineStr">
      <is>
        <t>жилой дом</t>
      </is>
    </oc>
    <nc r="F392">
      <v>3</v>
    </nc>
  </rcc>
  <rcc rId="61115" sId="12">
    <oc r="G392" t="inlineStr">
      <is>
        <t>РД, г.Махачкала,ул.Синявина,дом№27</t>
      </is>
    </oc>
    <nc r="G392">
      <v>0</v>
    </nc>
  </rcc>
  <rcc rId="61116" sId="12">
    <oc r="H392">
      <v>15</v>
    </oc>
    <nc r="H392">
      <v>0.4</v>
    </nc>
  </rcc>
  <rcc rId="61117" sId="12">
    <oc r="I392">
      <v>15</v>
    </oc>
    <nc r="I392" t="inlineStr">
      <is>
        <t>3/315</t>
      </is>
    </nc>
  </rcc>
  <rcc rId="61118" sId="12">
    <oc r="J392">
      <v>0</v>
    </oc>
    <nc r="J392">
      <v>3</v>
    </nc>
  </rcc>
  <rcc rId="61119" sId="12">
    <oc r="K392">
      <v>0.4</v>
    </oc>
    <nc r="K392" t="inlineStr">
      <is>
        <t>Ленинкент</t>
      </is>
    </nc>
  </rcc>
  <rcc rId="61120" sId="12">
    <oc r="L392" t="inlineStr">
      <is>
        <t>ТП "Морстрой" 630 кВА</t>
      </is>
    </oc>
    <nc r="L392"/>
  </rcc>
  <rcc rId="61121" sId="12">
    <oc r="M392" t="inlineStr">
      <is>
        <t>ф.№46</t>
      </is>
    </oc>
    <nc r="M392"/>
  </rcc>
  <rcc rId="61122" sId="12">
    <oc r="N392" t="inlineStr">
      <is>
        <t>ГПП</t>
      </is>
    </oc>
    <nc r="N392"/>
  </rcc>
  <rcc rId="61123" sId="12">
    <oc r="O392">
      <v>42676</v>
    </oc>
    <nc r="O392"/>
  </rcc>
  <rcc rId="61124" sId="12">
    <oc r="P392">
      <v>360</v>
    </oc>
    <nc r="P392"/>
  </rcc>
  <rcc rId="61125" sId="12">
    <nc r="A4">
      <v>106</v>
    </nc>
  </rcc>
  <rcc rId="61126" sId="12">
    <nc r="B4" t="inlineStr">
      <is>
        <t>Исмаилов Салим Исмаилович</t>
      </is>
    </nc>
  </rcc>
  <rcc rId="61127" sId="12">
    <nc r="C4" t="inlineStr">
      <is>
        <t>жилой дом</t>
      </is>
    </nc>
  </rcc>
  <rcc rId="61128" sId="12">
    <nc r="D4" t="inlineStr">
      <is>
        <t>РД, г. Махачкала, п. Ленинкент, на землях "Винсовхоз им. Ленина"</t>
      </is>
    </nc>
  </rcc>
  <rcc rId="61129" sId="12">
    <nc r="E4">
      <v>6</v>
    </nc>
  </rcc>
  <rcc rId="61130" sId="12">
    <nc r="F4">
      <v>6</v>
    </nc>
  </rcc>
  <rcc rId="61131" sId="12">
    <nc r="G4">
      <v>0</v>
    </nc>
  </rcc>
  <rcc rId="61132" sId="12">
    <nc r="H4">
      <v>0.4</v>
    </nc>
  </rcc>
  <rcc rId="61133" sId="12">
    <nc r="I4" t="inlineStr">
      <is>
        <t>1/1000</t>
      </is>
    </nc>
  </rcc>
  <rcc rId="61134" sId="12">
    <nc r="J4">
      <v>2</v>
    </nc>
  </rcc>
  <rcc rId="61135" sId="12">
    <nc r="K4" t="inlineStr">
      <is>
        <t>Ленинкент</t>
      </is>
    </nc>
  </rcc>
  <rcc rId="61136" sId="12">
    <oc r="L4" t="inlineStr">
      <is>
        <t>160 кВА</t>
      </is>
    </oc>
    <nc r="L4"/>
  </rcc>
  <rcc rId="61137" sId="12">
    <nc r="A19">
      <v>9</v>
    </nc>
  </rcc>
  <rcc rId="61138" sId="12">
    <oc r="B19" t="inlineStr">
      <is>
        <t>МГЭС</t>
      </is>
    </oc>
    <nc r="B19" t="inlineStr">
      <is>
        <t>МО СП "с/с Киркинский", в лице главы Бегова С.И.</t>
      </is>
    </nc>
  </rcc>
  <rcc rId="61139" sId="12">
    <oc r="C19">
      <v>1976</v>
    </oc>
    <nc r="C19" t="inlineStr">
      <is>
        <t>насос</t>
      </is>
    </nc>
  </rcc>
  <rcc rId="61140" sId="12">
    <oc r="D19">
      <v>42677</v>
    </oc>
    <nc r="D19" t="inlineStr">
      <is>
        <t>РД, Магарамкентский район, с. Верхний Чах-Чах</t>
      </is>
    </nc>
  </rcc>
  <rcc rId="61141" sId="12">
    <oc r="E19" t="inlineStr">
      <is>
        <t>Курбанова Умукусум Али-Искандеровна</t>
      </is>
    </oc>
    <nc r="E19">
      <v>10</v>
    </nc>
  </rcc>
  <rcc rId="61142" sId="12">
    <oc r="F19" t="inlineStr">
      <is>
        <t>коммерческое помещение</t>
      </is>
    </oc>
    <nc r="F19">
      <v>10</v>
    </nc>
  </rcc>
  <rcc rId="61143" sId="12">
    <oc r="G19" t="inlineStr">
      <is>
        <t>РД, г.Махачкала, ул. А.Акушинского, д. 22 "б"</t>
      </is>
    </oc>
    <nc r="G19">
      <v>0</v>
    </nc>
  </rcc>
  <rcc rId="61144" sId="12">
    <oc r="H19">
      <v>15</v>
    </oc>
    <nc r="H19">
      <v>0.4</v>
    </nc>
  </rcc>
  <rcc rId="61145" sId="12">
    <oc r="I19">
      <v>15</v>
    </oc>
    <nc r="I19" t="inlineStr">
      <is>
        <t>25 кВА</t>
      </is>
    </nc>
  </rcc>
  <rcc rId="61146" sId="12">
    <oc r="J19">
      <v>0</v>
    </oc>
    <nc r="J19" t="inlineStr">
      <is>
        <t>ф №1</t>
      </is>
    </nc>
  </rcc>
  <rcc rId="61147" sId="12">
    <oc r="K19">
      <v>0.4</v>
    </oc>
    <nc r="K19" t="inlineStr">
      <is>
        <t>Магарамкент</t>
      </is>
    </nc>
  </rcc>
  <rcc rId="61148" sId="12">
    <oc r="L19" t="inlineStr">
      <is>
        <t>ТП Онкология/ 630 кВА</t>
      </is>
    </oc>
    <nc r="L19"/>
  </rcc>
  <rcc rId="61149" sId="12">
    <oc r="M19" t="inlineStr">
      <is>
        <t>ф№26</t>
      </is>
    </oc>
    <nc r="M19"/>
  </rcc>
  <rcc rId="61150" sId="12">
    <oc r="N19" t="inlineStr">
      <is>
        <t>ГПП 110/6 кВ</t>
      </is>
    </oc>
    <nc r="N19"/>
  </rcc>
  <rcc rId="61151" sId="12">
    <oc r="O19">
      <v>42677</v>
    </oc>
    <nc r="O19"/>
  </rcc>
  <rcc rId="61152" sId="12">
    <oc r="P19">
      <v>2018</v>
    </oc>
    <nc r="P19"/>
  </rcc>
  <rcc rId="61153" sId="12">
    <nc r="A24">
      <v>93</v>
    </nc>
  </rcc>
  <rcc rId="61154" sId="12">
    <oc r="B24" t="inlineStr">
      <is>
        <t>МГЭС</t>
      </is>
    </oc>
    <nc r="B24" t="inlineStr">
      <is>
        <t>Администрация СП "с/с Киркинский" Магарамкентского района РД, в лице главы Бегова С.И.</t>
      </is>
    </nc>
  </rcc>
  <rcc rId="61155" sId="12">
    <oc r="C24">
      <v>1981</v>
    </oc>
    <nc r="C24" t="inlineStr">
      <is>
        <t>насос (установка водоснабжения)</t>
      </is>
    </nc>
  </rcc>
  <rcc rId="61156" sId="12">
    <oc r="D24">
      <v>42677</v>
    </oc>
    <nc r="D24" t="inlineStr">
      <is>
        <t>РД, Магарамкентский район, с. Кирка</t>
      </is>
    </nc>
  </rcc>
  <rcc rId="61157" sId="12">
    <oc r="E24" t="inlineStr">
      <is>
        <t>Лугуева Бариба Алиискандеровна</t>
      </is>
    </oc>
    <nc r="E24">
      <v>40</v>
    </nc>
  </rcc>
  <rcc rId="61158" sId="12">
    <oc r="F24" t="inlineStr">
      <is>
        <t>аптека</t>
      </is>
    </oc>
    <nc r="F24">
      <v>40</v>
    </nc>
  </rcc>
  <rcc rId="61159" sId="12">
    <oc r="G24" t="inlineStr">
      <is>
        <t>РД, г.Махачкала, ул. Г.Гаджиева, д.22, корп.Б, блок 3, пом.13</t>
      </is>
    </oc>
    <nc r="G24">
      <v>0</v>
    </nc>
  </rcc>
  <rcc rId="61160" sId="12">
    <oc r="H24">
      <v>15</v>
    </oc>
    <nc r="H24">
      <v>10</v>
    </nc>
  </rcc>
  <rcc rId="61161" sId="12">
    <oc r="I24">
      <v>15</v>
    </oc>
    <nc r="I24" t="inlineStr">
      <is>
        <t>63 кВА</t>
      </is>
    </nc>
  </rcc>
  <rcc rId="61162" sId="12">
    <oc r="J24">
      <v>0</v>
    </oc>
    <nc r="J24" t="inlineStr">
      <is>
        <t>ф №1</t>
      </is>
    </nc>
  </rcc>
  <rcc rId="61163" sId="12">
    <oc r="K24">
      <v>0.4</v>
    </oc>
    <nc r="K24" t="inlineStr">
      <is>
        <t>Магарамкент</t>
      </is>
    </nc>
  </rcc>
  <rcc rId="61164" sId="12">
    <oc r="L24" t="inlineStr">
      <is>
        <t>ТП Онкология/ 1000 кВА</t>
      </is>
    </oc>
    <nc r="L24"/>
  </rcc>
  <rcc rId="61165" sId="12">
    <oc r="M24" t="inlineStr">
      <is>
        <t>ф№52</t>
      </is>
    </oc>
    <nc r="M24"/>
  </rcc>
  <rcc rId="61166" sId="12">
    <oc r="N24" t="inlineStr">
      <is>
        <t>ГПП 110/6 кВ</t>
      </is>
    </oc>
    <nc r="N24"/>
  </rcc>
  <rcc rId="61167" sId="12">
    <oc r="O24">
      <v>42677</v>
    </oc>
    <nc r="O24"/>
  </rcc>
  <rcc rId="61168" sId="12">
    <oc r="P24">
      <v>2024</v>
    </oc>
    <nc r="P24"/>
  </rcc>
  <rcc rId="61169" sId="12">
    <nc r="A27">
      <v>156</v>
    </nc>
  </rcc>
  <rcc rId="61170" sId="12">
    <oc r="B27" t="inlineStr">
      <is>
        <t>МГЭС</t>
      </is>
    </oc>
    <nc r="B27" t="inlineStr">
      <is>
        <t>Эседуллаев Абдуллах Идрисович</t>
      </is>
    </nc>
  </rcc>
  <rcc rId="61171" sId="12">
    <oc r="C27">
      <v>1984</v>
    </oc>
    <nc r="C27" t="inlineStr">
      <is>
        <t>жилой дом</t>
      </is>
    </nc>
  </rcc>
  <rcc rId="61172" sId="12">
    <oc r="D27">
      <v>42677</v>
    </oc>
    <nc r="D27" t="inlineStr">
      <is>
        <t>Магарамкентский район,                   с.Мугерган</t>
      </is>
    </nc>
  </rcc>
  <rcc rId="61173" sId="12">
    <oc r="E27" t="inlineStr">
      <is>
        <t>Гаджиев Тимур Магомедович</t>
      </is>
    </oc>
    <nc r="E27">
      <v>3</v>
    </nc>
  </rcc>
  <rcc rId="61174" sId="12">
    <oc r="F27" t="inlineStr">
      <is>
        <t>ГКТП для электроснабжения многоквартирного жилого дома</t>
      </is>
    </oc>
    <nc r="F27">
      <v>3</v>
    </nc>
  </rcc>
  <rcc rId="61175" sId="12">
    <oc r="G27" t="inlineStr">
      <is>
        <t>РД, г.Махачкала, ул. Нефтеперегонная, д.8 "б"</t>
      </is>
    </oc>
    <nc r="G27">
      <v>0</v>
    </nc>
  </rcc>
  <rcc rId="61176" sId="12">
    <oc r="H27">
      <v>36</v>
    </oc>
    <nc r="H27">
      <v>0.4</v>
    </nc>
  </rcc>
  <rcc rId="61177" sId="12">
    <oc r="I27">
      <v>36</v>
    </oc>
    <nc r="I27" t="inlineStr">
      <is>
        <t>37/160</t>
      </is>
    </nc>
  </rcc>
  <rcc rId="61178" sId="12">
    <oc r="J27">
      <v>0</v>
    </oc>
    <nc r="J27" t="inlineStr">
      <is>
        <t>Ф №1</t>
      </is>
    </nc>
  </rcc>
  <rcc rId="61179" sId="12">
    <oc r="K27">
      <v>6</v>
    </oc>
    <nc r="K27" t="inlineStr">
      <is>
        <t>Магарамкент</t>
      </is>
    </nc>
  </rcc>
  <rcc rId="61180" sId="12">
    <oc r="L27" t="inlineStr">
      <is>
        <t>100 кВА</t>
      </is>
    </oc>
    <nc r="L27"/>
  </rcc>
  <rcc rId="61181" sId="12">
    <oc r="M27" t="inlineStr">
      <is>
        <t>ф№46</t>
      </is>
    </oc>
    <nc r="M27"/>
  </rcc>
  <rcc rId="61182" sId="12">
    <oc r="N27" t="inlineStr">
      <is>
        <t>ГПП 110/6 кВ</t>
      </is>
    </oc>
    <nc r="N27"/>
  </rcc>
  <rcc rId="61183" sId="12">
    <oc r="O27">
      <v>42677</v>
    </oc>
    <nc r="O27"/>
  </rcc>
  <rcc rId="61184" sId="12">
    <oc r="P27">
      <v>2027</v>
    </oc>
    <nc r="P27"/>
  </rcc>
  <rcc rId="61185" sId="12">
    <nc r="A159">
      <v>168</v>
    </nc>
  </rcc>
  <rcc rId="61186" sId="12">
    <nc r="B159" t="inlineStr">
      <is>
        <t>Абдурагимова Сафинжа Мусаевна</t>
      </is>
    </nc>
  </rcc>
  <rcc rId="61187" sId="12">
    <nc r="C159" t="inlineStr">
      <is>
        <t>жилой дом</t>
      </is>
    </nc>
  </rcc>
  <rcc rId="61188" sId="12">
    <nc r="D159" t="inlineStr">
      <is>
        <t xml:space="preserve">Магарамкентский район,            с.Магарамкент </t>
      </is>
    </nc>
  </rcc>
  <rcc rId="61189" sId="12">
    <nc r="E159">
      <v>2</v>
    </nc>
  </rcc>
  <rcc rId="61190" sId="12">
    <nc r="F159">
      <v>2</v>
    </nc>
  </rcc>
  <rcc rId="61191" sId="12">
    <nc r="G159">
      <v>0</v>
    </nc>
  </rcc>
  <rcc rId="61192" sId="12">
    <nc r="H159">
      <v>0.4</v>
    </nc>
  </rcc>
  <rcc rId="61193" sId="12">
    <nc r="I159" t="inlineStr">
      <is>
        <t>5/160</t>
      </is>
    </nc>
  </rcc>
  <rcc rId="61194" sId="12">
    <nc r="J159" t="inlineStr">
      <is>
        <t>Ф №1</t>
      </is>
    </nc>
  </rcc>
  <rcc rId="61195" sId="12">
    <nc r="K159" t="inlineStr">
      <is>
        <t>Магарамкент</t>
      </is>
    </nc>
  </rcc>
  <rcc rId="61196" sId="12">
    <oc r="L159" t="inlineStr">
      <is>
        <t>2/630</t>
      </is>
    </oc>
    <nc r="L159"/>
  </rcc>
  <rcc rId="61197" sId="12">
    <nc r="A322">
      <v>169</v>
    </nc>
  </rcc>
  <rcc rId="61198" sId="12">
    <oc r="B322" t="inlineStr">
      <is>
        <t>МГЭС</t>
      </is>
    </oc>
    <nc r="B322" t="inlineStr">
      <is>
        <t>Амрахов Курчи Кахирович</t>
      </is>
    </nc>
  </rcc>
  <rcc rId="61199" sId="12">
    <oc r="C322">
      <v>2298</v>
    </oc>
    <nc r="C322" t="inlineStr">
      <is>
        <t>жилой дом</t>
      </is>
    </nc>
  </rcc>
  <rcc rId="61200" sId="12">
    <oc r="D322">
      <v>42725</v>
    </oc>
    <nc r="D322" t="inlineStr">
      <is>
        <t>Магарамкентский район,            с.Гапцах</t>
      </is>
    </nc>
  </rcc>
  <rcc rId="61201" sId="12">
    <oc r="E322" t="inlineStr">
      <is>
        <t>Рашидова Ирина Борисовна</t>
      </is>
    </oc>
    <nc r="E322">
      <v>2</v>
    </nc>
  </rcc>
  <rcc rId="61202" sId="12">
    <oc r="F322" t="inlineStr">
      <is>
        <t>автомойка</t>
      </is>
    </oc>
    <nc r="F322">
      <v>2</v>
    </nc>
  </rcc>
  <rcc rId="61203" sId="12">
    <oc r="G322" t="inlineStr">
      <is>
        <t>РД, г.Махачкала, ул. Хизроева, д. №10</t>
      </is>
    </oc>
    <nc r="G322">
      <v>0</v>
    </nc>
  </rcc>
  <rcc rId="61204" sId="12">
    <oc r="H322">
      <v>15</v>
    </oc>
    <nc r="H322">
      <v>0.4</v>
    </nc>
  </rcc>
  <rcc rId="61205" sId="12">
    <oc r="I322">
      <v>15</v>
    </oc>
    <nc r="I322" t="inlineStr">
      <is>
        <t>2/100</t>
      </is>
    </nc>
  </rcc>
  <rcc rId="61206" sId="12">
    <oc r="J322">
      <v>0</v>
    </oc>
    <nc r="J322" t="inlineStr">
      <is>
        <t>Ф №5</t>
      </is>
    </nc>
  </rcc>
  <rcc rId="61207" sId="12">
    <oc r="K322">
      <v>0.4</v>
    </oc>
    <nc r="K322" t="inlineStr">
      <is>
        <t>Магарамкент</t>
      </is>
    </nc>
  </rcc>
  <rcc rId="61208" sId="12">
    <oc r="L322" t="inlineStr">
      <is>
        <t>Махмуда/630</t>
      </is>
    </oc>
    <nc r="L322"/>
  </rcc>
  <rcc rId="61209" sId="12">
    <oc r="M322" t="inlineStr">
      <is>
        <t>ф №36</t>
      </is>
    </oc>
    <nc r="M322"/>
  </rcc>
  <rcc rId="61210" sId="12">
    <oc r="N322" t="inlineStr">
      <is>
        <t>ГПП 110/6 кВ</t>
      </is>
    </oc>
    <nc r="N322"/>
  </rcc>
  <rcc rId="61211" sId="12">
    <oc r="O322">
      <v>42725</v>
    </oc>
    <nc r="O322"/>
  </rcc>
  <rcc rId="61212" sId="12">
    <oc r="P322">
      <v>2324</v>
    </oc>
    <nc r="P322"/>
  </rcc>
  <rcc rId="61213" sId="12">
    <nc r="A323">
      <v>183</v>
    </nc>
  </rcc>
  <rcc rId="61214" sId="12">
    <oc r="B323" t="inlineStr">
      <is>
        <t>МГЭС</t>
      </is>
    </oc>
    <nc r="B323" t="inlineStr">
      <is>
        <t>Халиков Халит Нуриевич</t>
      </is>
    </nc>
  </rcc>
  <rcc rId="61215" sId="12">
    <oc r="C323">
      <v>2293</v>
    </oc>
    <nc r="C323" t="inlineStr">
      <is>
        <t>жилой дом</t>
      </is>
    </nc>
  </rcc>
  <rcc rId="61216" sId="12">
    <oc r="D323">
      <v>42725</v>
    </oc>
    <nc r="D323" t="inlineStr">
      <is>
        <t>Кайтагский район,                         с. Маджалис, ул.Тубенаул</t>
      </is>
    </nc>
  </rcc>
  <rcc rId="61217" sId="12">
    <oc r="E323" t="inlineStr">
      <is>
        <t>Гырыхов Мугума Низамович</t>
      </is>
    </oc>
    <nc r="E323">
      <v>2</v>
    </nc>
  </rcc>
  <rcc rId="61218" sId="12">
    <oc r="F323" t="inlineStr">
      <is>
        <t>павильон</t>
      </is>
    </oc>
    <nc r="F323">
      <v>2</v>
    </nc>
  </rcc>
  <rcc rId="61219" sId="12">
    <oc r="G323" t="inlineStr">
      <is>
        <t xml:space="preserve">РД, г.Махачкала, ул. Атаева, д. №4 "а" </t>
      </is>
    </oc>
    <nc r="G323">
      <v>0</v>
    </nc>
  </rcc>
  <rcc rId="61220" sId="12">
    <oc r="H323">
      <v>5</v>
    </oc>
    <nc r="H323">
      <v>0.4</v>
    </nc>
  </rcc>
  <rcc rId="61221" sId="12">
    <oc r="I323">
      <v>5</v>
    </oc>
    <nc r="I323" t="inlineStr">
      <is>
        <t>3/100</t>
      </is>
    </nc>
  </rcc>
  <rcc rId="61222" sId="12">
    <oc r="J323">
      <v>0</v>
    </oc>
    <nc r="J323" t="inlineStr">
      <is>
        <t>Ф №4</t>
      </is>
    </nc>
  </rcc>
  <rcc rId="61223" sId="12">
    <oc r="K323">
      <v>0.4</v>
    </oc>
    <nc r="K323" t="inlineStr">
      <is>
        <t>Маджалис</t>
      </is>
    </nc>
  </rcc>
  <rcc rId="61224" sId="12">
    <oc r="L323" t="inlineStr">
      <is>
        <t>Озерная/630</t>
      </is>
    </oc>
    <nc r="L323"/>
  </rcc>
  <rcc rId="61225" sId="12">
    <oc r="M323" t="inlineStr">
      <is>
        <t>ф №32</t>
      </is>
    </oc>
    <nc r="M323"/>
  </rcc>
  <rcc rId="61226" sId="12">
    <oc r="N323" t="inlineStr">
      <is>
        <t>ГПП 110/6 кВ</t>
      </is>
    </oc>
    <nc r="N323"/>
  </rcc>
  <rcc rId="61227" sId="12">
    <oc r="O323">
      <v>42725</v>
    </oc>
    <nc r="O323"/>
  </rcc>
  <rcc rId="61228" sId="12">
    <oc r="P323">
      <v>2325</v>
    </oc>
    <nc r="P323"/>
  </rcc>
  <rcc rId="61229" sId="12">
    <nc r="A342">
      <v>184</v>
    </nc>
  </rcc>
  <rcc rId="61230" sId="12">
    <oc r="B342" t="inlineStr">
      <is>
        <t>МГЭС</t>
      </is>
    </oc>
    <nc r="B342" t="inlineStr">
      <is>
        <t>Алгасанов Бибала Бибалаевич</t>
      </is>
    </nc>
  </rcc>
  <rcc rId="61231" sId="12">
    <oc r="C342">
      <v>2312</v>
    </oc>
    <nc r="C342" t="inlineStr">
      <is>
        <t>жилой дом</t>
      </is>
    </nc>
  </rcc>
  <rcc rId="61232" sId="12">
    <oc r="D342">
      <v>42730</v>
    </oc>
    <nc r="D342" t="inlineStr">
      <is>
        <t>Кайтагский район,                          с. Гулли</t>
      </is>
    </nc>
  </rcc>
  <rcc rId="61233" sId="12">
    <oc r="E342" t="inlineStr">
      <is>
        <t>Алиева Сакинат Магомедовна</t>
      </is>
    </oc>
    <nc r="E342">
      <v>2</v>
    </nc>
  </rcc>
  <rcc rId="61234" sId="12">
    <oc r="F342" t="inlineStr">
      <is>
        <t>коммерческое помещение</t>
      </is>
    </oc>
    <nc r="F342">
      <v>2</v>
    </nc>
  </rcc>
  <rcc rId="61235" sId="12">
    <oc r="G342" t="inlineStr">
      <is>
        <t>РД, г.Махачкала, ул. М.Гаджиева, 18</t>
      </is>
    </oc>
    <nc r="G342">
      <v>0</v>
    </nc>
  </rcc>
  <rcc rId="61236" sId="12">
    <oc r="H342">
      <v>20</v>
    </oc>
    <nc r="H342">
      <v>0.4</v>
    </nc>
  </rcc>
  <rcc rId="61237" sId="12">
    <oc r="I342">
      <v>20</v>
    </oc>
    <nc r="I342" t="inlineStr">
      <is>
        <t>19/400</t>
      </is>
    </nc>
  </rcc>
  <rcc rId="61238" sId="12">
    <oc r="J342">
      <v>0</v>
    </oc>
    <nc r="J342" t="inlineStr">
      <is>
        <t>Ф №1</t>
      </is>
    </nc>
  </rcc>
  <rcc rId="61239" sId="12">
    <oc r="K342">
      <v>0.4</v>
    </oc>
    <nc r="K342" t="inlineStr">
      <is>
        <t>Маджалис</t>
      </is>
    </nc>
  </rcc>
  <rcc rId="61240" sId="12">
    <oc r="L342" t="inlineStr">
      <is>
        <t>Военвод/630</t>
      </is>
    </oc>
    <nc r="L342"/>
  </rcc>
  <rcc rId="61241" sId="12">
    <oc r="M342" t="inlineStr">
      <is>
        <t>ф №613</t>
      </is>
    </oc>
    <nc r="M342"/>
  </rcc>
  <rcc rId="61242" sId="12">
    <oc r="N342" t="inlineStr">
      <is>
        <t>ГПП 110/6 кВ</t>
      </is>
    </oc>
    <nc r="N342"/>
  </rcc>
  <rcc rId="61243" sId="12">
    <oc r="O342">
      <v>42730</v>
    </oc>
    <nc r="O342"/>
  </rcc>
  <rcc rId="61244" sId="12">
    <oc r="P342">
      <v>2344</v>
    </oc>
    <nc r="P342"/>
  </rcc>
  <rcc rId="61245" sId="12">
    <nc r="A362">
      <v>185</v>
    </nc>
  </rcc>
  <rcc rId="61246" sId="12">
    <oc r="B362" t="inlineStr">
      <is>
        <t>МГЭС</t>
      </is>
    </oc>
    <nc r="B362" t="inlineStr">
      <is>
        <t>Мурадханова Гулжаган Гаджимурадовна</t>
      </is>
    </nc>
  </rcc>
  <rcc rId="61247" sId="12">
    <oc r="C362">
      <v>2274</v>
    </oc>
    <nc r="C362" t="inlineStr">
      <is>
        <t>жилой дом</t>
      </is>
    </nc>
  </rcc>
  <rcc rId="61248" sId="12">
    <oc r="D362">
      <v>42720</v>
    </oc>
    <nc r="D362" t="inlineStr">
      <is>
        <t>Кайтагский район,                         с. Янгикент, ул.Исаева,8</t>
      </is>
    </nc>
  </rcc>
  <rcc rId="61249" sId="12">
    <oc r="E362" t="inlineStr">
      <is>
        <t>Сиражудинов Махач Нурулаевич</t>
      </is>
    </oc>
    <nc r="E362">
      <v>2</v>
    </nc>
  </rcc>
  <rcc rId="61250" sId="12">
    <oc r="F362" t="inlineStr">
      <is>
        <t>ларек</t>
      </is>
    </oc>
    <nc r="F362">
      <v>2</v>
    </nc>
  </rcc>
  <rcc rId="61251" sId="12">
    <oc r="G362" t="inlineStr">
      <is>
        <t>РД, г.Махачкала, ул. Абубакарова, 98</t>
      </is>
    </oc>
    <nc r="G362">
      <v>0</v>
    </nc>
  </rcc>
  <rcc rId="61252" sId="12">
    <oc r="H362">
      <v>10</v>
    </oc>
    <nc r="H362">
      <v>0.4</v>
    </nc>
  </rcc>
  <rcc rId="61253" sId="12">
    <oc r="I362">
      <v>10</v>
    </oc>
    <nc r="I362" t="inlineStr">
      <is>
        <t>34/100</t>
      </is>
    </nc>
  </rcc>
  <rcc rId="61254" sId="12">
    <oc r="J362">
      <v>0</v>
    </oc>
    <nc r="J362" t="inlineStr">
      <is>
        <t>Ф №1</t>
      </is>
    </nc>
  </rcc>
  <rcc rId="61255" sId="12">
    <oc r="K362">
      <v>0.4</v>
    </oc>
    <nc r="K362" t="inlineStr">
      <is>
        <t>Маджалис</t>
      </is>
    </nc>
  </rcc>
  <rcc rId="61256" sId="12">
    <oc r="L362" t="inlineStr">
      <is>
        <t>Рыбник/630</t>
      </is>
    </oc>
    <nc r="L362"/>
  </rcc>
  <rcc rId="61257" sId="12">
    <oc r="M362" t="inlineStr">
      <is>
        <t>ф №22</t>
      </is>
    </oc>
    <nc r="M362"/>
  </rcc>
  <rcc rId="61258" sId="12">
    <oc r="N362" t="inlineStr">
      <is>
        <t>ГПП 110/6 кВ</t>
      </is>
    </oc>
    <nc r="N362"/>
  </rcc>
  <rcc rId="61259" sId="12">
    <oc r="O362">
      <v>42733</v>
    </oc>
    <nc r="O362"/>
  </rcc>
  <rcc rId="61260" sId="12">
    <oc r="P362">
      <v>2364</v>
    </oc>
    <nc r="P362"/>
  </rcc>
  <rcc rId="61261" sId="12">
    <nc r="A365">
      <v>186</v>
    </nc>
  </rcc>
  <rcc rId="61262" sId="12">
    <nc r="B365" t="inlineStr">
      <is>
        <t>Ахмедов Гаджигерей Юсумбекович</t>
      </is>
    </nc>
  </rcc>
  <rcc rId="61263" sId="12">
    <nc r="C365" t="inlineStr">
      <is>
        <t>жилой дом</t>
      </is>
    </nc>
  </rcc>
  <rcc rId="61264" sId="12">
    <nc r="D365" t="inlineStr">
      <is>
        <t>Кайтагский район,                         с. Янгикент, ул.Центральная,5</t>
      </is>
    </nc>
  </rcc>
  <rcc rId="61265" sId="12">
    <nc r="E365">
      <v>2.5</v>
    </nc>
  </rcc>
  <rcc rId="61266" sId="12">
    <nc r="F365">
      <v>2.5</v>
    </nc>
  </rcc>
  <rcc rId="61267" sId="12">
    <nc r="G365">
      <v>0</v>
    </nc>
  </rcc>
  <rcc rId="61268" sId="12">
    <nc r="H365">
      <v>0.4</v>
    </nc>
  </rcc>
  <rcc rId="61269" sId="12">
    <nc r="I365" t="inlineStr">
      <is>
        <t>12/160</t>
      </is>
    </nc>
  </rcc>
  <rcc rId="61270" sId="12">
    <nc r="J365" t="inlineStr">
      <is>
        <t>Ф №1</t>
      </is>
    </nc>
  </rcc>
  <rcc rId="61271" sId="12">
    <nc r="K365" t="inlineStr">
      <is>
        <t>Маджалис</t>
      </is>
    </nc>
  </rcc>
  <rcc rId="61272" sId="12">
    <oc r="L365" t="inlineStr">
      <is>
        <t>7-я школа/630</t>
      </is>
    </oc>
    <nc r="L365"/>
  </rcc>
  <rcc rId="61273" sId="12">
    <nc r="A366">
      <v>187</v>
    </nc>
  </rcc>
  <rcc rId="61274" sId="12">
    <oc r="B366" t="inlineStr">
      <is>
        <t>МГЭС</t>
      </is>
    </oc>
    <nc r="B366" t="inlineStr">
      <is>
        <t>Пашаев Закарья Магомедрасулович</t>
      </is>
    </nc>
  </rcc>
  <rcc rId="61275" sId="12">
    <oc r="C366">
      <v>2266</v>
    </oc>
    <nc r="C366" t="inlineStr">
      <is>
        <t>жилой дом</t>
      </is>
    </nc>
  </rcc>
  <rcc rId="61276" sId="12">
    <oc r="D366">
      <v>42719</v>
    </oc>
    <nc r="D366" t="inlineStr">
      <is>
        <t>Кайтагский район,                         с. Янгикент, ул.Исаева,6</t>
      </is>
    </nc>
  </rcc>
  <rcc rId="61277" sId="12">
    <oc r="E366" t="inlineStr">
      <is>
        <t>Тугуев Рашид Забиуллахович</t>
      </is>
    </oc>
    <nc r="E366">
      <v>2.5</v>
    </nc>
  </rcc>
  <rcc rId="61278" sId="12">
    <oc r="F366" t="inlineStr">
      <is>
        <t>шаурма-куры-гриль</t>
      </is>
    </oc>
    <nc r="F366">
      <v>2.5</v>
    </nc>
  </rcc>
  <rcc rId="61279" sId="12">
    <oc r="G366" t="inlineStr">
      <is>
        <t>РД, г.Махачкала, ул. Энгельса, д. №33 а</t>
      </is>
    </oc>
    <nc r="G366">
      <v>0</v>
    </nc>
  </rcc>
  <rcc rId="61280" sId="12">
    <oc r="H366">
      <v>3</v>
    </oc>
    <nc r="H366">
      <v>0.4</v>
    </nc>
  </rcc>
  <rcc rId="61281" sId="12">
    <oc r="I366">
      <v>3</v>
    </oc>
    <nc r="I366" t="inlineStr">
      <is>
        <t>34/100</t>
      </is>
    </nc>
  </rcc>
  <rcc rId="61282" sId="12">
    <oc r="J366">
      <v>0</v>
    </oc>
    <nc r="J366" t="inlineStr">
      <is>
        <t>Ф №1</t>
      </is>
    </nc>
  </rcc>
  <rcc rId="61283" sId="12">
    <oc r="K366">
      <v>0.4</v>
    </oc>
    <nc r="K366" t="inlineStr">
      <is>
        <t>Маджалис</t>
      </is>
    </nc>
  </rcc>
  <rcc rId="61284" sId="12">
    <oc r="L366" t="inlineStr">
      <is>
        <t>Д/сад №45/630</t>
      </is>
    </oc>
    <nc r="L366"/>
  </rcc>
  <rcc rId="61285" sId="12">
    <oc r="M366" t="inlineStr">
      <is>
        <t>ф №41</t>
      </is>
    </oc>
    <nc r="M366"/>
  </rcc>
  <rcc rId="61286" sId="12">
    <oc r="N366" t="inlineStr">
      <is>
        <t>ГПП 110/6 кВ</t>
      </is>
    </oc>
    <nc r="N366"/>
  </rcc>
  <rcc rId="61287" sId="12">
    <oc r="O366">
      <v>42733</v>
    </oc>
    <nc r="O366"/>
  </rcc>
  <rcc rId="61288" sId="12">
    <oc r="P366">
      <v>2368</v>
    </oc>
    <nc r="P366"/>
  </rcc>
  <rcc rId="61289" sId="12">
    <nc r="A370">
      <v>188</v>
    </nc>
  </rcc>
  <rcc rId="61290" sId="12">
    <oc r="B370" t="inlineStr">
      <is>
        <t>МГЭС</t>
      </is>
    </oc>
    <nc r="B370" t="inlineStr">
      <is>
        <t>Элдеров Нуралим Элдерович</t>
      </is>
    </nc>
  </rcc>
  <rcc rId="61291" sId="12">
    <oc r="C370">
      <v>2271</v>
    </oc>
    <nc r="C370" t="inlineStr">
      <is>
        <t>жилой дом</t>
      </is>
    </nc>
  </rcc>
  <rcc rId="61292" sId="12">
    <oc r="D370">
      <v>42720</v>
    </oc>
    <nc r="D370" t="inlineStr">
      <is>
        <t>Кайтагский район,                         с. Янгикент, ул.Исаева,6</t>
      </is>
    </nc>
  </rcc>
  <rcc rId="61293" sId="12">
    <oc r="E370" t="inlineStr">
      <is>
        <t>Магомедова Асият Мухажировна</t>
      </is>
    </oc>
    <nc r="E370">
      <v>2.5</v>
    </nc>
  </rcc>
  <rcc rId="61294" sId="12">
    <oc r="F370" t="inlineStr">
      <is>
        <t>бокс</t>
      </is>
    </oc>
    <nc r="F370">
      <v>2.5</v>
    </nc>
  </rcc>
  <rcc rId="61295" sId="12">
    <oc r="G370" t="inlineStr">
      <is>
        <t>РД, г.Махачкала, ул. Хизроева, 74 А</t>
      </is>
    </oc>
    <nc r="G370">
      <v>0</v>
    </nc>
  </rcc>
  <rcc rId="61296" sId="12">
    <oc r="H370">
      <v>10</v>
    </oc>
    <nc r="H370">
      <v>0.4</v>
    </nc>
  </rcc>
  <rcc rId="61297" sId="12">
    <oc r="I370">
      <v>10</v>
    </oc>
    <nc r="I370" t="inlineStr">
      <is>
        <t>12/160</t>
      </is>
    </nc>
  </rcc>
  <rcc rId="61298" sId="12">
    <oc r="J370">
      <v>0</v>
    </oc>
    <nc r="J370" t="inlineStr">
      <is>
        <t>Ф №1</t>
      </is>
    </nc>
  </rcc>
  <rcc rId="61299" sId="12">
    <oc r="K370">
      <v>0.4</v>
    </oc>
    <nc r="K370" t="inlineStr">
      <is>
        <t>Маджалис</t>
      </is>
    </nc>
  </rcc>
  <rcc rId="61300" sId="12">
    <oc r="L370" t="inlineStr">
      <is>
        <t>Хизроева/630</t>
      </is>
    </oc>
    <nc r="L370"/>
  </rcc>
  <rcc rId="61301" sId="12">
    <oc r="M370" t="inlineStr">
      <is>
        <t>ф № 36</t>
      </is>
    </oc>
    <nc r="M370"/>
  </rcc>
  <rcc rId="61302" sId="12">
    <oc r="N370" t="inlineStr">
      <is>
        <t>ГПП 110/6 кВ</t>
      </is>
    </oc>
    <nc r="N370"/>
  </rcc>
  <rcc rId="61303" sId="12">
    <oc r="O370">
      <v>42733</v>
    </oc>
    <nc r="O370"/>
  </rcc>
  <rcc rId="61304" sId="12">
    <oc r="P370">
      <v>2372</v>
    </oc>
    <nc r="P370"/>
  </rcc>
  <rcc rId="61305" sId="12">
    <nc r="A318">
      <v>189</v>
    </nc>
  </rcc>
  <rcc rId="61306" sId="12">
    <oc r="B318" t="inlineStr">
      <is>
        <t>Ногайские РЭС</t>
      </is>
    </oc>
    <nc r="B318" t="inlineStr">
      <is>
        <t>Даитов Абдулхалик Мевлитдинович</t>
      </is>
    </nc>
  </rcc>
  <rcc rId="61307" sId="12">
    <oc r="C318">
      <v>2203</v>
    </oc>
    <nc r="C318" t="inlineStr">
      <is>
        <t>жилой дом</t>
      </is>
    </nc>
  </rcc>
  <rcc rId="61308" sId="12">
    <oc r="D318">
      <v>42725</v>
    </oc>
    <nc r="D318" t="inlineStr">
      <is>
        <t>Кайтагский район,                         с. Янгикент</t>
      </is>
    </nc>
  </rcc>
  <rcc rId="61309" sId="12">
    <oc r="E318" t="inlineStr">
      <is>
        <t>Магомедов Сапигула Алиевич</t>
      </is>
    </oc>
    <nc r="E318">
      <v>2</v>
    </nc>
  </rcc>
  <rcc rId="61310" sId="12">
    <oc r="F318" t="inlineStr">
      <is>
        <t>кашара</t>
      </is>
    </oc>
    <nc r="F318">
      <v>2</v>
    </nc>
  </rcc>
  <rcc rId="61311" sId="12">
    <oc r="G318" t="inlineStr">
      <is>
        <t>РД, Ногайский район, с. Карагас</t>
      </is>
    </oc>
    <nc r="G318">
      <v>0</v>
    </nc>
  </rcc>
  <rcc rId="61312" sId="12">
    <oc r="H318">
      <v>15</v>
    </oc>
    <nc r="H318">
      <v>0.4</v>
    </nc>
  </rcc>
  <rcc rId="61313" sId="12">
    <oc r="I318">
      <v>15</v>
    </oc>
    <nc r="I318" t="inlineStr">
      <is>
        <t>12/160</t>
      </is>
    </nc>
  </rcc>
  <rcc rId="61314" sId="12">
    <oc r="J318">
      <v>0</v>
    </oc>
    <nc r="J318" t="inlineStr">
      <is>
        <t>Ф №1</t>
      </is>
    </nc>
  </rcc>
  <rcc rId="61315" sId="12">
    <oc r="K318">
      <v>10</v>
    </oc>
    <nc r="K318" t="inlineStr">
      <is>
        <t>Маджалис</t>
      </is>
    </nc>
  </rcc>
  <rcc rId="61316" sId="12">
    <oc r="L318" t="inlineStr">
      <is>
        <t>10 кВА</t>
      </is>
    </oc>
    <nc r="L318"/>
  </rcc>
  <rcc rId="61317" sId="12">
    <oc r="M318" t="inlineStr">
      <is>
        <t>ф №1</t>
      </is>
    </oc>
    <nc r="M318"/>
  </rcc>
  <rcc rId="61318" sId="12">
    <oc r="N318" t="inlineStr">
      <is>
        <t>Грузинская</t>
      </is>
    </oc>
    <nc r="N318"/>
  </rcc>
  <rcc rId="61319" sId="12">
    <oc r="O318">
      <v>42725</v>
    </oc>
    <nc r="O318"/>
  </rcc>
  <rcc rId="61320" sId="12">
    <oc r="P318">
      <v>2320</v>
    </oc>
    <nc r="P318"/>
  </rcc>
  <rcc rId="61321" sId="12">
    <nc r="A50">
      <v>190</v>
    </nc>
  </rcc>
  <rcc rId="61322" sId="12">
    <oc r="B50" t="inlineStr">
      <is>
        <t>Гунибские РЭС</t>
      </is>
    </oc>
    <nc r="B50" t="inlineStr">
      <is>
        <t>Гаджиахмедов Арслан Муратханович</t>
      </is>
    </nc>
  </rcc>
  <rcc rId="61323" sId="12">
    <oc r="C50">
      <v>2007</v>
    </oc>
    <nc r="C50" t="inlineStr">
      <is>
        <t>жилой дом</t>
      </is>
    </nc>
  </rcc>
  <rcc rId="61324" sId="12">
    <oc r="D50">
      <v>42683</v>
    </oc>
    <nc r="D50" t="inlineStr">
      <is>
        <t>Кайтагский район,                         с. Туменлер, ул.Янгикенская, 9</t>
      </is>
    </nc>
  </rcc>
  <rcc rId="61325" sId="12">
    <oc r="E50" t="inlineStr">
      <is>
        <t>Гаджиев Абдулнагиб Сулейманович</t>
      </is>
    </oc>
    <nc r="E50">
      <v>2</v>
    </nc>
  </rcc>
  <rcc rId="61326" sId="12">
    <oc r="F50" t="inlineStr">
      <is>
        <t>жилой дом</t>
      </is>
    </oc>
    <nc r="F50">
      <v>2</v>
    </nc>
  </rcc>
  <rcc rId="61327" sId="12">
    <oc r="G50" t="inlineStr">
      <is>
        <t>РД, Гунибский район, с.Чох-Коммуна</t>
      </is>
    </oc>
    <nc r="G50">
      <v>0</v>
    </nc>
  </rcc>
  <rcc rId="61328" sId="12">
    <oc r="H50">
      <v>12</v>
    </oc>
    <nc r="H50">
      <v>0.4</v>
    </nc>
  </rcc>
  <rcc rId="61329" sId="12">
    <oc r="I50">
      <v>12</v>
    </oc>
    <nc r="I50" t="inlineStr">
      <is>
        <t>29/100</t>
      </is>
    </nc>
  </rcc>
  <rcc rId="61330" sId="12">
    <oc r="J50">
      <v>0</v>
    </oc>
    <nc r="J50" t="inlineStr">
      <is>
        <t>Ф №1</t>
      </is>
    </nc>
  </rcc>
  <rcc rId="61331" sId="12">
    <oc r="K50">
      <v>0.4</v>
    </oc>
    <nc r="K50" t="inlineStr">
      <is>
        <t>Маджалис</t>
      </is>
    </nc>
  </rcc>
  <rcc rId="61332" sId="12">
    <oc r="L50" t="inlineStr">
      <is>
        <t>4/250</t>
      </is>
    </oc>
    <nc r="L50"/>
  </rcc>
  <rcc rId="61333" sId="12">
    <oc r="M50" t="inlineStr">
      <is>
        <t>ф№3</t>
      </is>
    </oc>
    <nc r="M50"/>
  </rcc>
  <rcc rId="61334" sId="12">
    <oc r="N50" t="inlineStr">
      <is>
        <t>Гуниб 110/35/10 кВ</t>
      </is>
    </oc>
    <nc r="N50"/>
  </rcc>
  <rcc rId="61335" sId="12">
    <oc r="O50">
      <v>42683</v>
    </oc>
    <nc r="O50"/>
  </rcc>
  <rcc rId="61336" sId="12">
    <oc r="P50">
      <v>2050</v>
    </oc>
    <nc r="P50"/>
  </rcc>
  <rcc rId="61337" sId="12">
    <nc r="A80">
      <v>193</v>
    </nc>
  </rcc>
  <rcc rId="61338" sId="12">
    <oc r="B80" t="inlineStr">
      <is>
        <t>Гунибские РЭС</t>
      </is>
    </oc>
    <nc r="B80" t="inlineStr">
      <is>
        <t>Бахмудов Раджаб Магомедович</t>
      </is>
    </nc>
  </rcc>
  <rcc rId="61339" sId="12">
    <oc r="C80">
      <v>2036</v>
    </oc>
    <nc r="C80" t="inlineStr">
      <is>
        <t>жилой дом</t>
      </is>
    </nc>
  </rcc>
  <rcc rId="61340" sId="12">
    <oc r="D80">
      <v>42691</v>
    </oc>
    <nc r="D80" t="inlineStr">
      <is>
        <t>Кайтагский район,                      с. Янгикент, ул.Больничная,34</t>
      </is>
    </nc>
  </rcc>
  <rcc rId="61341" sId="12">
    <oc r="E80" t="inlineStr">
      <is>
        <t>Самедов Магомед Абдулатипович</t>
      </is>
    </oc>
    <nc r="E80">
      <v>2.5</v>
    </nc>
  </rcc>
  <rcc rId="61342" sId="12">
    <oc r="F80" t="inlineStr">
      <is>
        <t>жилой дом</t>
      </is>
    </oc>
    <nc r="F80">
      <v>2.5</v>
    </nc>
  </rcc>
  <rcc rId="61343" sId="12">
    <oc r="G80" t="inlineStr">
      <is>
        <t>РД, Гунибский р-н, с. Унты</t>
      </is>
    </oc>
    <nc r="G80">
      <v>0</v>
    </nc>
  </rcc>
  <rcc rId="61344" sId="12">
    <oc r="H80">
      <v>15</v>
    </oc>
    <nc r="H80">
      <v>0.4</v>
    </nc>
  </rcc>
  <rcc rId="61345" sId="12">
    <oc r="I80">
      <v>15</v>
    </oc>
    <nc r="I80" t="inlineStr">
      <is>
        <t>5/160</t>
      </is>
    </nc>
  </rcc>
  <rcc rId="61346" sId="12">
    <oc r="J80">
      <v>0</v>
    </oc>
    <nc r="J80" t="inlineStr">
      <is>
        <t>Ф №1</t>
      </is>
    </nc>
  </rcc>
  <rcc rId="61347" sId="12">
    <oc r="K80">
      <v>0.4</v>
    </oc>
    <nc r="K80" t="inlineStr">
      <is>
        <t>Маджалис</t>
      </is>
    </nc>
  </rcc>
  <rcc rId="61348" sId="12">
    <oc r="L80" t="inlineStr">
      <is>
        <t>23/160</t>
      </is>
    </oc>
    <nc r="L80"/>
  </rcc>
  <rcc rId="61349" sId="12">
    <oc r="M80" t="inlineStr">
      <is>
        <t>ф № 2</t>
      </is>
    </oc>
    <nc r="M80"/>
  </rcc>
  <rcc rId="61350" sId="12">
    <oc r="N80" t="inlineStr">
      <is>
        <t>Гуниб 110/35/10 кВ</t>
      </is>
    </oc>
    <nc r="N80"/>
  </rcc>
  <rcc rId="61351" sId="12">
    <oc r="O80">
      <v>42691</v>
    </oc>
    <nc r="O80"/>
  </rcc>
  <rcc rId="61352" sId="12">
    <oc r="P80">
      <v>2082</v>
    </oc>
    <nc r="P80"/>
  </rcc>
  <rcc rId="61353" sId="12">
    <nc r="A237">
      <v>194</v>
    </nc>
  </rcc>
  <rcc rId="61354" sId="12">
    <nc r="B237" t="inlineStr">
      <is>
        <t>Алибеков Гамза Багавудинович</t>
      </is>
    </nc>
  </rcc>
  <rcc rId="61355" sId="12">
    <nc r="C237" t="inlineStr">
      <is>
        <t>жилой дом</t>
      </is>
    </nc>
  </rcc>
  <rcc rId="61356" sId="12">
    <nc r="D237" t="inlineStr">
      <is>
        <t>Кайтагский район,                      с. Янгикент, ул.Почтовая,10</t>
      </is>
    </nc>
  </rcc>
  <rcc rId="61357" sId="12">
    <nc r="E237">
      <v>2.5</v>
    </nc>
  </rcc>
  <rcc rId="61358" sId="12">
    <nc r="F237">
      <v>2.5</v>
    </nc>
  </rcc>
  <rcc rId="61359" sId="12">
    <nc r="G237">
      <v>0</v>
    </nc>
  </rcc>
  <rcc rId="61360" sId="12">
    <nc r="H237">
      <v>0.4</v>
    </nc>
  </rcc>
  <rcc rId="61361" sId="12">
    <nc r="I237" t="inlineStr">
      <is>
        <t>5/160</t>
      </is>
    </nc>
  </rcc>
  <rcc rId="61362" sId="12">
    <nc r="J237" t="inlineStr">
      <is>
        <t>Ф №1</t>
      </is>
    </nc>
  </rcc>
  <rcc rId="61363" sId="12">
    <nc r="K237" t="inlineStr">
      <is>
        <t>Маджалис</t>
      </is>
    </nc>
  </rcc>
  <rcc rId="61364" sId="12">
    <oc r="L237" t="inlineStr">
      <is>
        <t>160 кВА</t>
      </is>
    </oc>
    <nc r="L237"/>
  </rcc>
  <rcc rId="61365" sId="12">
    <nc r="A320">
      <v>195</v>
    </nc>
  </rcc>
  <rcc rId="61366" sId="12">
    <oc r="B320" t="inlineStr">
      <is>
        <t>Кизилюртовские РЭС</t>
      </is>
    </oc>
    <nc r="B320" t="inlineStr">
      <is>
        <t>Гапаров Амирали Касумбекович</t>
      </is>
    </nc>
  </rcc>
  <rcc rId="61367" sId="12">
    <oc r="C320">
      <v>2304</v>
    </oc>
    <nc r="C320" t="inlineStr">
      <is>
        <t>жилой дом</t>
      </is>
    </nc>
  </rcc>
  <rcc rId="61368" sId="12">
    <oc r="D320">
      <v>42725</v>
    </oc>
    <nc r="D320" t="inlineStr">
      <is>
        <t>Кайтагский район,                      с. Янгикент, ул.Заречная,18</t>
      </is>
    </nc>
  </rcc>
  <rcc rId="61369" sId="12">
    <oc r="E320" t="inlineStr">
      <is>
        <t>Яшубов Ахмед Рашидович</t>
      </is>
    </oc>
    <nc r="E320">
      <v>2</v>
    </nc>
  </rcc>
  <rcc rId="61370" sId="12">
    <oc r="F320" t="inlineStr">
      <is>
        <t>коммерческий магазин</t>
      </is>
    </oc>
    <nc r="F320">
      <v>2</v>
    </nc>
  </rcc>
  <rcc rId="61371" sId="12">
    <oc r="G320" t="inlineStr">
      <is>
        <t>РД, Кизилюртовский район, с. Чонтаул, ул. Молодежная, д. 31</t>
      </is>
    </oc>
    <nc r="G320">
      <v>0</v>
    </nc>
  </rcc>
  <rcc rId="61372" sId="12">
    <oc r="H320">
      <v>5</v>
    </oc>
    <nc r="H320">
      <v>0.4</v>
    </nc>
  </rcc>
  <rcc rId="61373" sId="12">
    <oc r="I320">
      <v>5</v>
    </oc>
    <nc r="I320" t="inlineStr">
      <is>
        <t>13/100</t>
      </is>
    </nc>
  </rcc>
  <rcc rId="61374" sId="12">
    <oc r="J320">
      <v>0</v>
    </oc>
    <nc r="J320" t="inlineStr">
      <is>
        <t>Ф №1</t>
      </is>
    </nc>
  </rcc>
  <rcc rId="61375" sId="12">
    <oc r="K320">
      <v>0.4</v>
    </oc>
    <nc r="K320" t="inlineStr">
      <is>
        <t>Маджалис</t>
      </is>
    </nc>
  </rcc>
  <rcc rId="61376" sId="12">
    <oc r="L320" t="inlineStr">
      <is>
        <t>27/100</t>
      </is>
    </oc>
    <nc r="L320"/>
  </rcc>
  <rcc rId="61377" sId="12">
    <oc r="M320" t="inlineStr">
      <is>
        <t>ф №12</t>
      </is>
    </oc>
    <nc r="M320"/>
  </rcc>
  <rcc rId="61378" sId="12">
    <oc r="N320" t="inlineStr">
      <is>
        <t>ГЩЗ</t>
      </is>
    </oc>
    <nc r="N320"/>
  </rcc>
  <rcc rId="61379" sId="12">
    <oc r="O320">
      <v>42725</v>
    </oc>
    <nc r="O320"/>
  </rcc>
  <rcc rId="61380" sId="12">
    <oc r="P320">
      <v>2322</v>
    </oc>
    <nc r="P320"/>
  </rcc>
  <rcc rId="61381" sId="12">
    <nc r="A535">
      <v>196</v>
    </nc>
  </rcc>
  <rcc rId="61382" sId="12">
    <oc r="B535" t="inlineStr">
      <is>
        <t>Дербентские  РЭС                              ДЭС</t>
      </is>
    </oc>
    <nc r="B535" t="inlineStr">
      <is>
        <t>Юсупова Сунаханым Яхъяевна</t>
      </is>
    </nc>
  </rcc>
  <rcc rId="61383" sId="12">
    <oc r="C535">
      <v>524</v>
    </oc>
    <nc r="C535" t="inlineStr">
      <is>
        <t>жилой дом</t>
      </is>
    </nc>
  </rcc>
  <rcc rId="61384" sId="12">
    <oc r="D535">
      <v>42682</v>
    </oc>
    <nc r="D535" t="inlineStr">
      <is>
        <t>Кайтагский район,                      с. Янгикент</t>
      </is>
    </nc>
  </rcc>
  <rcc rId="61385" sId="12">
    <oc r="E535" t="inlineStr">
      <is>
        <t>Сулейманова Назлуханум Исмаиловна</t>
      </is>
    </oc>
    <nc r="E535">
      <v>2.5</v>
    </nc>
  </rcc>
  <rcc rId="61386" sId="12">
    <oc r="F535" t="inlineStr">
      <is>
        <t>жилой дом</t>
      </is>
    </oc>
    <nc r="F535">
      <v>2.5</v>
    </nc>
  </rcc>
  <rcc rId="61387" sId="12">
    <oc r="G535" t="inlineStr">
      <is>
        <t xml:space="preserve">Дербентский район,                           с. Хазар                 </t>
      </is>
    </oc>
    <nc r="G535">
      <v>0</v>
    </nc>
  </rcc>
  <rcc rId="61388" sId="12">
    <oc r="H535">
      <v>3</v>
    </oc>
    <nc r="H535">
      <v>0.4</v>
    </nc>
  </rcc>
  <rcc rId="61389" sId="12">
    <oc r="I535">
      <v>3</v>
    </oc>
    <nc r="I535" t="inlineStr">
      <is>
        <t>34/100</t>
      </is>
    </nc>
  </rcc>
  <rcc rId="61390" sId="12">
    <oc r="J535">
      <v>0</v>
    </oc>
    <nc r="J535" t="inlineStr">
      <is>
        <t>Ф №1</t>
      </is>
    </nc>
  </rcc>
  <rcc rId="61391" sId="12">
    <oc r="K535">
      <v>0.4</v>
    </oc>
    <nc r="K535" t="inlineStr">
      <is>
        <t>Маджалис</t>
      </is>
    </nc>
  </rcc>
  <rcc rId="61392" sId="12">
    <oc r="L535" t="inlineStr">
      <is>
        <t>15/200</t>
      </is>
    </oc>
    <nc r="L535"/>
  </rcc>
  <rcc rId="61393" sId="12">
    <oc r="M535" t="inlineStr">
      <is>
        <t>Ф №13</t>
      </is>
    </oc>
    <nc r="M535"/>
  </rcc>
  <rcc rId="61394" sId="12">
    <oc r="N535" t="inlineStr">
      <is>
        <t>Дербент-330</t>
      </is>
    </oc>
    <nc r="N535"/>
  </rcc>
  <rcc rId="61395" sId="12">
    <oc r="O535">
      <v>42683</v>
    </oc>
    <nc r="O535"/>
  </rcc>
  <rcc rId="61396" sId="12">
    <oc r="P535">
      <v>524</v>
    </oc>
    <nc r="P535"/>
  </rcc>
  <rcc rId="61397" sId="12">
    <nc r="A553">
      <v>197</v>
    </nc>
  </rcc>
  <rcc rId="61398" sId="12">
    <oc r="B553" t="inlineStr">
      <is>
        <t>Дербентские  РЭС                              ДЭС</t>
      </is>
    </oc>
    <nc r="B553" t="inlineStr">
      <is>
        <t>Бейбулатова Патимат Бадрутдиновна</t>
      </is>
    </nc>
  </rcc>
  <rcc rId="61399" sId="12">
    <oc r="C553">
      <v>542</v>
    </oc>
    <nc r="C553" t="inlineStr">
      <is>
        <t>жилой дом</t>
      </is>
    </nc>
  </rcc>
  <rcc rId="61400" sId="12">
    <oc r="D553">
      <v>42682</v>
    </oc>
    <nc r="D553" t="inlineStr">
      <is>
        <t>Кайтагский район,                      с. Санчи /м-ть Дирзурби/</t>
      </is>
    </nc>
  </rcc>
  <rcc rId="61401" sId="12">
    <oc r="E553" t="inlineStr">
      <is>
        <t>Азимов Зумрудин Азизович</t>
      </is>
    </oc>
    <nc r="E553">
      <v>2</v>
    </nc>
  </rcc>
  <rcc rId="61402" sId="12">
    <oc r="F553" t="inlineStr">
      <is>
        <t>жилой дом</t>
      </is>
    </oc>
    <nc r="F553">
      <v>2</v>
    </nc>
  </rcc>
  <rcc rId="61403" sId="12">
    <oc r="G553" t="inlineStr">
      <is>
        <t>Дербентский район,                       с.Хазар</t>
      </is>
    </oc>
    <nc r="G553">
      <v>0</v>
    </nc>
  </rcc>
  <rcc rId="61404" sId="12">
    <oc r="H553">
      <v>5</v>
    </oc>
    <nc r="H553">
      <v>0.4</v>
    </nc>
  </rcc>
  <rcc rId="61405" sId="12">
    <oc r="I553">
      <v>5</v>
    </oc>
    <nc r="I553" t="inlineStr">
      <is>
        <t>40/63</t>
      </is>
    </nc>
  </rcc>
  <rcc rId="61406" sId="12">
    <oc r="J553">
      <v>0</v>
    </oc>
    <nc r="J553" t="inlineStr">
      <is>
        <t>Ф №1</t>
      </is>
    </nc>
  </rcc>
  <rcc rId="61407" sId="12">
    <oc r="K553">
      <v>0.4</v>
    </oc>
    <nc r="K553" t="inlineStr">
      <is>
        <t>Маджалис</t>
      </is>
    </nc>
  </rcc>
  <rcc rId="61408" sId="12">
    <oc r="L553" t="inlineStr">
      <is>
        <t>19/250</t>
      </is>
    </oc>
    <nc r="L553"/>
  </rcc>
  <rcc rId="61409" sId="12">
    <oc r="M553" t="inlineStr">
      <is>
        <t>Ф №13</t>
      </is>
    </oc>
    <nc r="M553"/>
  </rcc>
  <rcc rId="61410" sId="12">
    <oc r="N553" t="inlineStr">
      <is>
        <t>Дербент-330</t>
      </is>
    </oc>
    <nc r="N553"/>
  </rcc>
  <rcc rId="61411" sId="12">
    <oc r="O553">
      <v>42683</v>
    </oc>
    <nc r="O553"/>
  </rcc>
  <rcc rId="61412" sId="12">
    <oc r="P553">
      <v>542</v>
    </oc>
    <nc r="P553"/>
  </rcc>
  <rcc rId="61413" sId="12">
    <nc r="A614">
      <v>198</v>
    </nc>
  </rcc>
  <rcc rId="61414" sId="12">
    <oc r="B614" t="inlineStr">
      <is>
        <t>Дербентские РЭС                          ДЭС</t>
      </is>
    </oc>
    <nc r="B614" t="inlineStr">
      <is>
        <t>Камалова Ашура Багомедовна</t>
      </is>
    </nc>
  </rcc>
  <rcc rId="61415" sId="12">
    <oc r="C614">
      <v>603</v>
    </oc>
    <nc r="C614" t="inlineStr">
      <is>
        <t>жилой дом</t>
      </is>
    </nc>
  </rcc>
  <rcc rId="61416" sId="12">
    <oc r="D614">
      <v>42684</v>
    </oc>
    <nc r="D614" t="inlineStr">
      <is>
        <t>Кайтагский район,            с.Гулли, ул.Интернациональная,19</t>
      </is>
    </nc>
  </rcc>
  <rcc rId="61417" sId="12">
    <oc r="E614" t="inlineStr">
      <is>
        <t>Кузиева Ханум Ахмедбековна</t>
      </is>
    </oc>
    <nc r="E614">
      <v>2</v>
    </nc>
  </rcc>
  <rcc rId="61418" sId="12">
    <oc r="F614" t="inlineStr">
      <is>
        <t>жилой дом</t>
      </is>
    </oc>
    <nc r="F614">
      <v>2</v>
    </nc>
  </rcc>
  <rcc rId="61419" sId="12">
    <oc r="G614" t="inlineStr">
      <is>
        <t>Дербентский район,                  с. Хазар, ул.Параллельная,1-ая</t>
      </is>
    </oc>
    <nc r="G614">
      <v>0</v>
    </nc>
  </rcc>
  <rcc rId="61420" sId="12">
    <oc r="H614">
      <v>3</v>
    </oc>
    <nc r="H614">
      <v>0.4</v>
    </nc>
  </rcc>
  <rcc rId="61421" sId="12">
    <oc r="I614">
      <v>3</v>
    </oc>
    <nc r="I614" t="inlineStr">
      <is>
        <t>21/160</t>
      </is>
    </nc>
  </rcc>
  <rcc rId="61422" sId="12">
    <oc r="J614">
      <v>0</v>
    </oc>
    <nc r="J614" t="inlineStr">
      <is>
        <t>Ф №1</t>
      </is>
    </nc>
  </rcc>
  <rcc rId="61423" sId="12">
    <oc r="K614">
      <v>0.4</v>
    </oc>
    <nc r="K614" t="inlineStr">
      <is>
        <t>Маджалис</t>
      </is>
    </nc>
  </rcc>
  <rcc rId="61424" sId="12">
    <oc r="L614" t="inlineStr">
      <is>
        <t>14/160</t>
      </is>
    </oc>
    <nc r="L614"/>
  </rcc>
  <rcc rId="61425" sId="12">
    <oc r="M614" t="inlineStr">
      <is>
        <t>Ф №13</t>
      </is>
    </oc>
    <nc r="M614"/>
  </rcc>
  <rcc rId="61426" sId="12">
    <oc r="N614" t="inlineStr">
      <is>
        <t>Дербент-330</t>
      </is>
    </oc>
    <nc r="N614"/>
  </rcc>
  <rcc rId="61427" sId="12">
    <oc r="O614">
      <v>42685</v>
    </oc>
    <nc r="O614"/>
  </rcc>
  <rcc rId="61428" sId="12">
    <oc r="P614">
      <v>603</v>
    </oc>
    <nc r="P614"/>
  </rcc>
  <rcc rId="61429" sId="12">
    <nc r="A78">
      <v>199</v>
    </nc>
  </rcc>
  <rcc rId="61430" sId="12">
    <nc r="B78" t="inlineStr">
      <is>
        <t>Гаджиахмедов  Арслан Муратханович</t>
      </is>
    </nc>
  </rcc>
  <rcc rId="61431" sId="12">
    <nc r="C78" t="inlineStr">
      <is>
        <t>жилой дом</t>
      </is>
    </nc>
  </rcc>
  <rcc rId="61432" sId="12">
    <nc r="D78" t="inlineStr">
      <is>
        <t>Кайтагский район,            с.Туменлер, ул.Янгикен-тская,9</t>
      </is>
    </nc>
  </rcc>
  <rcc rId="61433" sId="12">
    <nc r="E78">
      <v>2</v>
    </nc>
  </rcc>
  <rcc rId="61434" sId="12">
    <nc r="F78">
      <v>2</v>
    </nc>
  </rcc>
  <rcc rId="61435" sId="12">
    <nc r="G78">
      <v>0</v>
    </nc>
  </rcc>
  <rcc rId="61436" sId="12">
    <nc r="H78">
      <v>0.4</v>
    </nc>
  </rcc>
  <rcc rId="61437" sId="12">
    <nc r="I78" t="inlineStr">
      <is>
        <t>23/63</t>
      </is>
    </nc>
  </rcc>
  <rcc rId="61438" sId="12">
    <nc r="J78" t="inlineStr">
      <is>
        <t>Ф №1</t>
      </is>
    </nc>
  </rcc>
  <rcc rId="61439" sId="12">
    <nc r="K78" t="inlineStr">
      <is>
        <t>Маджалис</t>
      </is>
    </nc>
  </rcc>
  <rcc rId="61440" sId="12">
    <oc r="L78" t="inlineStr">
      <is>
        <t>400 кВА</t>
      </is>
    </oc>
    <nc r="L78"/>
  </rcc>
  <rcc rId="61441" sId="12">
    <nc r="A534">
      <v>222</v>
    </nc>
  </rcc>
  <rcc rId="61442" sId="12">
    <oc r="B534" t="inlineStr">
      <is>
        <t>Дербентские  РЭС                              ДЭС</t>
      </is>
    </oc>
    <nc r="B534" t="inlineStr">
      <is>
        <t>Маммаев Шапи Маммаевич</t>
      </is>
    </nc>
  </rcc>
  <rcc rId="61443" sId="12">
    <oc r="C534">
      <v>523</v>
    </oc>
    <nc r="C534" t="inlineStr">
      <is>
        <t>жилой дом</t>
      </is>
    </nc>
  </rcc>
  <rcc rId="61444" sId="12">
    <oc r="D534">
      <v>42682</v>
    </oc>
    <nc r="D534" t="inlineStr">
      <is>
        <t>Кайтагский район,                          с. Джинаби</t>
      </is>
    </nc>
  </rcc>
  <rcc rId="61445" sId="12">
    <oc r="E534" t="inlineStr">
      <is>
        <t>Магомедова Секинат Гюловна</t>
      </is>
    </oc>
    <nc r="E534">
      <v>2</v>
    </nc>
  </rcc>
  <rcc rId="61446" sId="12">
    <oc r="F534" t="inlineStr">
      <is>
        <t>жилой дом</t>
      </is>
    </oc>
    <nc r="F534">
      <v>2</v>
    </nc>
  </rcc>
  <rcc rId="61447" sId="12">
    <oc r="G534" t="inlineStr">
      <is>
        <t>Дербентский район,                       с.Митаги-Казмаляр</t>
      </is>
    </oc>
    <nc r="G534">
      <v>0</v>
    </nc>
  </rcc>
  <rcc rId="61448" sId="12">
    <oc r="H534">
      <v>3</v>
    </oc>
    <nc r="H534">
      <v>0.4</v>
    </nc>
  </rcc>
  <rcc rId="61449" sId="12">
    <oc r="I534">
      <v>3</v>
    </oc>
    <nc r="I534" t="inlineStr">
      <is>
        <t>23/63</t>
      </is>
    </nc>
  </rcc>
  <rcc rId="61450" sId="12">
    <oc r="J534">
      <v>0</v>
    </oc>
    <nc r="J534" t="inlineStr">
      <is>
        <t>Ф №4</t>
      </is>
    </nc>
  </rcc>
  <rcc rId="61451" sId="12">
    <oc r="K534">
      <v>0.4</v>
    </oc>
    <nc r="K534" t="inlineStr">
      <is>
        <t>Маджалис</t>
      </is>
    </nc>
  </rcc>
  <rcc rId="61452" sId="12">
    <oc r="L534" t="inlineStr">
      <is>
        <t>42/160</t>
      </is>
    </oc>
    <nc r="L534"/>
  </rcc>
  <rcc rId="61453" sId="12">
    <oc r="M534" t="inlineStr">
      <is>
        <t>Ф №7</t>
      </is>
    </oc>
    <nc r="M534"/>
  </rcc>
  <rcc rId="61454" sId="12">
    <oc r="N534" t="inlineStr">
      <is>
        <t>Дербент-Западная</t>
      </is>
    </oc>
    <nc r="N534"/>
  </rcc>
  <rcc rId="61455" sId="12">
    <oc r="O534">
      <v>42683</v>
    </oc>
    <nc r="O534"/>
  </rcc>
  <rcc rId="61456" sId="12">
    <oc r="P534">
      <v>523</v>
    </oc>
    <nc r="P534"/>
  </rcc>
  <rcc rId="61457" sId="12">
    <nc r="A560">
      <v>73</v>
    </nc>
  </rcc>
  <rcc rId="61458" sId="12">
    <oc r="B560" t="inlineStr">
      <is>
        <t>Дербентские  РЭС                              ДЭС</t>
      </is>
    </oc>
    <nc r="B560" t="inlineStr">
      <is>
        <t>Алиев Магомед Гаджисухмаевич</t>
      </is>
    </nc>
  </rcc>
  <rcc rId="61459" sId="12">
    <oc r="C560">
      <v>549</v>
    </oc>
    <nc r="C560" t="inlineStr">
      <is>
        <t>многоквартирный жилой дом</t>
      </is>
    </nc>
  </rcc>
  <rcc rId="61460" sId="12">
    <oc r="D560">
      <v>42682</v>
    </oc>
    <nc r="D560" t="inlineStr">
      <is>
        <t>РД, г.Махачкала, в районе Аэропортовского шоссе</t>
      </is>
    </nc>
  </rcc>
  <rcc rId="61461" sId="12">
    <oc r="E560" t="inlineStr">
      <is>
        <t>Абдурагимова Мафинет Гусейхановна</t>
      </is>
    </oc>
    <nc r="E560">
      <v>200</v>
    </nc>
  </rcc>
  <rcc rId="61462" sId="12">
    <oc r="F560" t="inlineStr">
      <is>
        <t>жилой дом</t>
      </is>
    </oc>
    <nc r="F560">
      <v>200</v>
    </nc>
  </rcc>
  <rcc rId="61463" sId="12">
    <oc r="G560" t="inlineStr">
      <is>
        <t>Дербентский район, с.Митаги-Казмаляр</t>
      </is>
    </oc>
    <nc r="G560">
      <v>0</v>
    </nc>
  </rcc>
  <rcc rId="61464" sId="12">
    <oc r="H560">
      <v>6</v>
    </oc>
    <nc r="H560">
      <v>10</v>
    </nc>
  </rcc>
  <rcc rId="61465" sId="12">
    <oc r="I560">
      <v>6</v>
    </oc>
    <nc r="I560" t="inlineStr">
      <is>
        <t>400 кВА</t>
      </is>
    </nc>
  </rcc>
  <rcc rId="61466" sId="12">
    <oc r="J560">
      <v>0</v>
    </oc>
    <nc r="J560" t="inlineStr">
      <is>
        <t>ф №1</t>
      </is>
    </nc>
  </rcc>
  <rcc rId="61467" sId="12">
    <oc r="K560">
      <v>0.4</v>
    </oc>
    <nc r="K560" t="inlineStr">
      <is>
        <t>Махачкала-110</t>
      </is>
    </nc>
  </rcc>
  <rcc rId="61468" sId="12">
    <oc r="L560" t="inlineStr">
      <is>
        <t>42/250</t>
      </is>
    </oc>
    <nc r="L560"/>
  </rcc>
  <rcc rId="61469" sId="12">
    <oc r="M560" t="inlineStr">
      <is>
        <t>Ф №7</t>
      </is>
    </oc>
    <nc r="M560"/>
  </rcc>
  <rcc rId="61470" sId="12">
    <oc r="N560" t="inlineStr">
      <is>
        <t>Дербент-Западная</t>
      </is>
    </oc>
    <nc r="N560"/>
  </rcc>
  <rcc rId="61471" sId="12">
    <oc r="O560">
      <v>42683</v>
    </oc>
    <nc r="O560"/>
  </rcc>
  <rcc rId="61472" sId="12">
    <oc r="P560">
      <v>549</v>
    </oc>
    <nc r="P560"/>
  </rcc>
  <rcc rId="61473" sId="12">
    <nc r="A131">
      <v>239</v>
    </nc>
  </rcc>
  <rcc rId="61474" sId="12">
    <oc r="B131" t="inlineStr">
      <is>
        <t>Дербентские ГЭС</t>
      </is>
    </oc>
    <nc r="B131" t="inlineStr">
      <is>
        <t>Аминова Айшат Магомедовна</t>
      </is>
    </nc>
  </rcc>
  <rcc rId="61475" sId="12">
    <oc r="C131">
      <v>2090</v>
    </oc>
    <nc r="C131" t="inlineStr">
      <is>
        <t>жилой дом</t>
      </is>
    </nc>
  </rcc>
  <rcc rId="61476" sId="12">
    <oc r="D131">
      <v>42696</v>
    </oc>
    <nc r="D131" t="inlineStr">
      <is>
        <t>Рд, Ботлихский район, сел. Ансалта</t>
      </is>
    </nc>
  </rcc>
  <rcc rId="61477" sId="12">
    <oc r="E131" t="inlineStr">
      <is>
        <t>Манчарова Ася Абдулгамидовна</t>
      </is>
    </oc>
    <nc r="E131">
      <v>5</v>
    </nc>
  </rcc>
  <rcc rId="61478" sId="12">
    <oc r="F131" t="inlineStr">
      <is>
        <t>магазин</t>
      </is>
    </oc>
    <nc r="F131">
      <v>5</v>
    </nc>
  </rcc>
  <rcc rId="61479" sId="12">
    <oc r="G131" t="inlineStr">
      <is>
        <t>РД, г.Дербент, ул. Ю.Гагарина</t>
      </is>
    </oc>
    <nc r="G131">
      <v>0</v>
    </nc>
  </rcc>
  <rcc rId="61480" sId="12">
    <oc r="H131">
      <v>13</v>
    </oc>
    <nc r="H131">
      <v>0.4</v>
    </nc>
  </rcc>
  <rcc rId="61481" sId="12">
    <oc r="I131">
      <v>13</v>
    </oc>
    <nc r="I131" t="inlineStr">
      <is>
        <t>28б/400</t>
      </is>
    </nc>
  </rcc>
  <rcc rId="61482" sId="12">
    <oc r="J131">
      <v>0</v>
    </oc>
    <nc r="J131" t="inlineStr">
      <is>
        <t>ф №3</t>
      </is>
    </nc>
  </rcc>
  <rcc rId="61483" sId="12">
    <oc r="K131">
      <v>6</v>
    </oc>
    <nc r="K131" t="inlineStr">
      <is>
        <t>Миарсо</t>
      </is>
    </nc>
  </rcc>
  <rcc rId="61484" sId="12">
    <oc r="L131" t="inlineStr">
      <is>
        <t>202/400</t>
      </is>
    </oc>
    <nc r="L131"/>
  </rcc>
  <rcc rId="61485" sId="12">
    <oc r="M131" t="inlineStr">
      <is>
        <t>ф № 3</t>
      </is>
    </oc>
    <nc r="M131"/>
  </rcc>
  <rcc rId="61486" sId="12">
    <oc r="N131" t="inlineStr">
      <is>
        <t>Дербент-Западная      110/6 кВ</t>
      </is>
    </oc>
    <nc r="N131"/>
  </rcc>
  <rcc rId="61487" sId="12">
    <oc r="O131">
      <v>42697</v>
    </oc>
    <nc r="O131"/>
  </rcc>
  <rcc rId="61488" sId="12">
    <oc r="P131">
      <v>2133</v>
    </oc>
    <nc r="P131"/>
  </rcc>
  <rcc rId="61489" sId="12">
    <nc r="A133">
      <v>43</v>
    </nc>
  </rcc>
  <rcc rId="61490" sId="12">
    <oc r="B133" t="inlineStr">
      <is>
        <t>Дербентские ГЭС</t>
      </is>
    </oc>
    <nc r="B133" t="inlineStr">
      <is>
        <t>ООО "Рахат", в лице ген. директора Дибирова Мухаммеда Муртазалиевича</t>
      </is>
    </nc>
  </rcc>
  <rcc rId="61491" sId="12">
    <oc r="C133">
      <v>2091</v>
    </oc>
    <nc r="C133" t="inlineStr">
      <is>
        <t>эко деревня</t>
      </is>
    </nc>
  </rcc>
  <rcc rId="61492" sId="12">
    <oc r="D133">
      <v>42697</v>
    </oc>
    <nc r="D133" t="inlineStr">
      <is>
        <t>РД, Буйнакский район, от с. Гельбах 3 км. по ФАД Кизилюрт-Буйнакск</t>
      </is>
    </nc>
  </rcc>
  <rcc rId="61493" sId="12">
    <oc r="E133" t="inlineStr">
      <is>
        <t>Манчарова Ася Абдулгамидовна</t>
      </is>
    </oc>
    <nc r="E133">
      <v>250</v>
    </nc>
  </rcc>
  <rcc rId="61494" sId="12">
    <oc r="F133" t="inlineStr">
      <is>
        <t>магазин</t>
      </is>
    </oc>
    <nc r="F133">
      <v>250</v>
    </nc>
  </rcc>
  <rcc rId="61495" sId="12">
    <oc r="G133" t="inlineStr">
      <is>
        <t>РД, г.Дербент, ул. Ю.Гагарина</t>
      </is>
    </oc>
    <nc r="G133">
      <v>0</v>
    </nc>
  </rcc>
  <rcc rId="61496" sId="12">
    <oc r="H133">
      <v>30</v>
    </oc>
    <nc r="H133">
      <v>10</v>
    </nc>
  </rcc>
  <rcc rId="61497" sId="12">
    <oc r="I133">
      <v>30</v>
    </oc>
    <nc r="I133" t="inlineStr">
      <is>
        <t>400 кВА</t>
      </is>
    </nc>
  </rcc>
  <rcc rId="61498" sId="12">
    <oc r="J133">
      <v>0</v>
    </oc>
    <nc r="J133" t="inlineStr">
      <is>
        <t>ф №11</t>
      </is>
    </nc>
  </rcc>
  <rcc rId="61499" sId="12">
    <oc r="K133">
      <v>0.4</v>
    </oc>
    <nc r="K133" t="inlineStr">
      <is>
        <t>Миатли</t>
      </is>
    </nc>
  </rcc>
  <rcc rId="61500" sId="12">
    <oc r="L133" t="inlineStr">
      <is>
        <t>194/</t>
      </is>
    </oc>
    <nc r="L133"/>
  </rcc>
  <rcc rId="61501" sId="12">
    <oc r="M133" t="inlineStr">
      <is>
        <t>ф № 3</t>
      </is>
    </oc>
    <nc r="M133"/>
  </rcc>
  <rcc rId="61502" sId="12">
    <oc r="N133" t="inlineStr">
      <is>
        <t>Дербент-Западная      110/6 кВ</t>
      </is>
    </oc>
    <nc r="N133"/>
  </rcc>
  <rcc rId="61503" sId="12">
    <oc r="O133">
      <v>42697</v>
    </oc>
    <nc r="O133"/>
  </rcc>
  <rcc rId="61504" sId="12">
    <oc r="P133">
      <v>2135</v>
    </oc>
    <nc r="P133"/>
  </rcc>
  <rcc rId="61505" sId="12">
    <nc r="A134">
      <v>170</v>
    </nc>
  </rcc>
  <rcc rId="61506" sId="12">
    <oc r="B134" t="inlineStr">
      <is>
        <t>Дербентские ГЭС</t>
      </is>
    </oc>
    <nc r="B134" t="inlineStr">
      <is>
        <t>Ибрагимов Эльбрус Далгатович</t>
      </is>
    </nc>
  </rcc>
  <rcc rId="61507" sId="12">
    <oc r="C134">
      <v>2093</v>
    </oc>
    <nc r="C134" t="inlineStr">
      <is>
        <t>жилой дом</t>
      </is>
    </nc>
  </rcc>
  <rcc rId="61508" sId="12">
    <oc r="D134">
      <v>42697</v>
    </oc>
    <nc r="D134" t="inlineStr">
      <is>
        <t>Магарамкентский район,            с.Яруквалар</t>
      </is>
    </nc>
  </rcc>
  <rcc rId="61509" sId="12">
    <oc r="E134" t="inlineStr">
      <is>
        <t>МБДОУ "Детский сад №24 "Пчелка", в лице зав. Джалиловой Теране С.</t>
      </is>
    </oc>
    <nc r="E134">
      <v>2</v>
    </nc>
  </rcc>
  <rcc rId="61510" sId="12">
    <oc r="F134" t="inlineStr">
      <is>
        <t>детский сад "Пчелка"</t>
      </is>
    </oc>
    <nc r="F134">
      <v>2</v>
    </nc>
  </rcc>
  <rcc rId="61511" sId="12">
    <oc r="G134" t="inlineStr">
      <is>
        <t>РД, г.Дербент, ул. Окружная, д. №18 "а"</t>
      </is>
    </oc>
    <nc r="G134">
      <v>0</v>
    </nc>
  </rcc>
  <rcc rId="61512" sId="12">
    <oc r="H134">
      <v>30</v>
    </oc>
    <nc r="H134">
      <v>0.4</v>
    </nc>
  </rcc>
  <rcc rId="61513" sId="12">
    <oc r="I134">
      <v>30</v>
    </oc>
    <nc r="I134" t="inlineStr">
      <is>
        <t>18/40</t>
      </is>
    </nc>
  </rcc>
  <rcc rId="61514" sId="12">
    <oc r="J134">
      <v>0</v>
    </oc>
    <nc r="J134" t="inlineStr">
      <is>
        <t>Ф №1</t>
      </is>
    </nc>
  </rcc>
  <rcc rId="61515" sId="12">
    <oc r="K134">
      <v>0.4</v>
    </oc>
    <nc r="K134" t="inlineStr">
      <is>
        <t>Морская</t>
      </is>
    </nc>
  </rcc>
  <rcc rId="61516" sId="12">
    <oc r="L134" t="inlineStr">
      <is>
        <t>259/160</t>
      </is>
    </oc>
    <nc r="L134"/>
  </rcc>
  <rcc rId="61517" sId="12">
    <oc r="M134" t="inlineStr">
      <is>
        <t>ф № 6</t>
      </is>
    </oc>
    <nc r="M134"/>
  </rcc>
  <rcc rId="61518" sId="12">
    <oc r="N134" t="inlineStr">
      <is>
        <t>Дербент-Западная      110/6 кВ</t>
      </is>
    </oc>
    <nc r="N134"/>
  </rcc>
  <rcc rId="61519" sId="12">
    <oc r="O134">
      <v>42697</v>
    </oc>
    <nc r="O134"/>
  </rcc>
  <rcc rId="61520" sId="12">
    <oc r="P134">
      <v>2136</v>
    </oc>
    <nc r="P134"/>
  </rcc>
  <rcc rId="61521" sId="12">
    <nc r="A257">
      <v>206</v>
    </nc>
  </rcc>
  <rcc rId="61522" sId="12">
    <nc r="B257" t="inlineStr">
      <is>
        <t>Джалилов Бала Агабалаевич</t>
      </is>
    </nc>
  </rcc>
  <rcc rId="61523" sId="12">
    <nc r="C257" t="inlineStr">
      <is>
        <t>жилой дом</t>
      </is>
    </nc>
  </rcc>
  <rcc rId="61524" sId="12">
    <nc r="D257" t="inlineStr">
      <is>
        <t>Магарамкентский район, с.Азадоглы</t>
      </is>
    </nc>
  </rcc>
  <rcc rId="61525" sId="12">
    <nc r="E257">
      <v>5</v>
    </nc>
  </rcc>
  <rcc rId="61526" sId="12">
    <nc r="F257">
      <v>5</v>
    </nc>
  </rcc>
  <rcc rId="61527" sId="12">
    <nc r="G257">
      <v>0</v>
    </nc>
  </rcc>
  <rcc rId="61528" sId="12">
    <nc r="H257">
      <v>0.4</v>
    </nc>
  </rcc>
  <rcc rId="61529" sId="12">
    <nc r="I257" t="inlineStr">
      <is>
        <t>39/160</t>
      </is>
    </nc>
  </rcc>
  <rcc rId="61530" sId="12">
    <nc r="J257" t="inlineStr">
      <is>
        <t>Ф №1</t>
      </is>
    </nc>
  </rcc>
  <rcc rId="61531" sId="12">
    <nc r="K257" t="inlineStr">
      <is>
        <t>Морская</t>
      </is>
    </nc>
  </rcc>
  <rcc rId="61532" sId="12">
    <oc r="L257" t="inlineStr">
      <is>
        <t>250 кВА</t>
      </is>
    </oc>
    <nc r="L257"/>
  </rcc>
  <rcc rId="61533" sId="12">
    <nc r="A144">
      <v>155</v>
    </nc>
  </rcc>
  <rcc rId="61534" sId="12">
    <oc r="B144" t="inlineStr">
      <is>
        <t>Дербентские ГЭС</t>
      </is>
    </oc>
    <nc r="B144" t="inlineStr">
      <is>
        <t>Гаджиева Фаиза Абубакаровна</t>
      </is>
    </nc>
  </rcc>
  <rcc rId="61535" sId="12">
    <oc r="C144">
      <v>2106</v>
    </oc>
    <nc r="C144" t="inlineStr">
      <is>
        <t>жилой дом</t>
      </is>
    </nc>
  </rcc>
  <rcc rId="61536" sId="12">
    <oc r="D144">
      <v>42698</v>
    </oc>
    <nc r="D144" t="inlineStr">
      <is>
        <t>Сул.-Стальский район,                   с.Касумкент, ул.Крупской,8</t>
      </is>
    </nc>
  </rcc>
  <rcc rId="61537" sId="12">
    <oc r="E144" t="inlineStr">
      <is>
        <t>ООО "Стройуниверсал", в лице ген.директора Малдаева Мусы Лиматуллаевича</t>
      </is>
    </oc>
    <nc r="E144">
      <v>6</v>
    </nc>
  </rcc>
  <rcc rId="61538" sId="12">
    <oc r="F144" t="inlineStr">
      <is>
        <t>28-квартирного жилого дома со встроенными помещеними на 1 этаже</t>
      </is>
    </oc>
    <nc r="F144">
      <v>6</v>
    </nc>
  </rcc>
  <rcc rId="61539" sId="12">
    <oc r="G144" t="inlineStr">
      <is>
        <t>РД, г.Дербент, ул.Гагарина, 20</t>
      </is>
    </oc>
    <nc r="G144">
      <v>0</v>
    </nc>
  </rcc>
  <rcc rId="61540" sId="12">
    <oc r="H144">
      <v>42</v>
    </oc>
    <nc r="H144">
      <v>0.4</v>
    </nc>
  </rcc>
  <rcc rId="61541" sId="12">
    <oc r="I144">
      <v>42</v>
    </oc>
    <nc r="I144" t="inlineStr">
      <is>
        <t>2/160</t>
      </is>
    </nc>
  </rcc>
  <rcc rId="61542" sId="12">
    <oc r="J144">
      <v>0</v>
    </oc>
    <nc r="J144" t="inlineStr">
      <is>
        <t>Ф №2</t>
      </is>
    </nc>
  </rcc>
  <rcc rId="61543" sId="12">
    <oc r="K144">
      <v>0.4</v>
    </oc>
    <nc r="K144" t="inlineStr">
      <is>
        <t>Набережная</t>
      </is>
    </nc>
  </rcc>
  <rcc rId="61544" sId="12">
    <oc r="L144" t="inlineStr">
      <is>
        <t>132/</t>
      </is>
    </oc>
    <nc r="L144"/>
  </rcc>
  <rcc rId="61545" sId="12">
    <oc r="M144" t="inlineStr">
      <is>
        <t>ф №8</t>
      </is>
    </oc>
    <nc r="M144"/>
  </rcc>
  <rcc rId="61546" sId="12">
    <oc r="N144" t="inlineStr">
      <is>
        <t>Дербент-С</t>
      </is>
    </oc>
    <nc r="N144"/>
  </rcc>
  <rcc rId="61547" sId="12">
    <oc r="O144">
      <v>42698</v>
    </oc>
    <nc r="O144"/>
  </rcc>
  <rcc rId="61548" sId="12">
    <oc r="P144">
      <v>2146</v>
    </oc>
    <nc r="P144"/>
  </rcc>
  <rcc rId="61549" sId="12">
    <nc r="A145">
      <v>159</v>
    </nc>
  </rcc>
  <rcc rId="61550" sId="12">
    <nc r="B145" t="inlineStr">
      <is>
        <t>Алахкулиев Руслан Ахмедулаевич</t>
      </is>
    </nc>
  </rcc>
  <rcc rId="61551" sId="12">
    <nc r="C145" t="inlineStr">
      <is>
        <t>жилой дом</t>
      </is>
    </nc>
  </rcc>
  <rcc rId="61552" sId="12">
    <nc r="D145" t="inlineStr">
      <is>
        <t>Сул.-Стальский  район,                   с.Каумкент, ул.Оруджева,     15а</t>
      </is>
    </nc>
  </rcc>
  <rcc rId="61553" sId="12">
    <nc r="E145">
      <v>3</v>
    </nc>
  </rcc>
  <rcc rId="61554" sId="12">
    <nc r="F145">
      <v>3</v>
    </nc>
  </rcc>
  <rcc rId="61555" sId="12">
    <nc r="G145">
      <v>0</v>
    </nc>
  </rcc>
  <rcc rId="61556" sId="12">
    <nc r="H145">
      <v>0.4</v>
    </nc>
  </rcc>
  <rcc rId="61557" sId="12">
    <nc r="I145" t="inlineStr">
      <is>
        <t>7/400</t>
      </is>
    </nc>
  </rcc>
  <rcc rId="61558" sId="12">
    <nc r="J145" t="inlineStr">
      <is>
        <t xml:space="preserve">Ф №1 </t>
      </is>
    </nc>
  </rcc>
  <rcc rId="61559" sId="12">
    <nc r="K145" t="inlineStr">
      <is>
        <t>Набережная</t>
      </is>
    </nc>
  </rcc>
  <rcc rId="61560" sId="12">
    <oc r="L145" t="inlineStr">
      <is>
        <t>203/250</t>
      </is>
    </oc>
    <nc r="L145"/>
  </rcc>
  <rcc rId="61561" sId="12">
    <nc r="A255">
      <v>200</v>
    </nc>
  </rcc>
  <rcc rId="61562" sId="12">
    <nc r="B255" t="inlineStr">
      <is>
        <t>Магомедрасулов Расул Агафендиевич</t>
      </is>
    </nc>
  </rcc>
  <rcc rId="61563" sId="12">
    <nc r="C255" t="inlineStr">
      <is>
        <t>жилой дом</t>
      </is>
    </nc>
  </rcc>
  <rcc rId="61564" sId="12">
    <nc r="D255" t="inlineStr">
      <is>
        <t>С.-Стальский район, с.Касумкент, ул.Б.Султан-гамида,76</t>
      </is>
    </nc>
  </rcc>
  <rcc rId="61565" sId="12">
    <nc r="E255">
      <v>3</v>
    </nc>
  </rcc>
  <rcc rId="61566" sId="12">
    <nc r="F255">
      <v>3</v>
    </nc>
  </rcc>
  <rcc rId="61567" sId="12">
    <nc r="G255">
      <v>0</v>
    </nc>
  </rcc>
  <rcc rId="61568" sId="12">
    <nc r="H255">
      <v>0.4</v>
    </nc>
  </rcc>
  <rcc rId="61569" sId="12">
    <nc r="I255" t="inlineStr">
      <is>
        <t>1/250</t>
      </is>
    </nc>
  </rcc>
  <rcc rId="61570" sId="12">
    <nc r="J255" t="inlineStr">
      <is>
        <t>Ф №2</t>
      </is>
    </nc>
  </rcc>
  <rcc rId="61571" sId="12">
    <nc r="K255" t="inlineStr">
      <is>
        <t>Набережная</t>
      </is>
    </nc>
  </rcc>
  <rcc rId="61572" sId="12">
    <oc r="L255" t="inlineStr">
      <is>
        <t>250 кВА</t>
      </is>
    </oc>
    <nc r="L255"/>
  </rcc>
  <rcc rId="61573" sId="12">
    <nc r="A291">
      <v>74</v>
    </nc>
  </rcc>
  <rcc rId="61574" sId="12">
    <oc r="B291" t="inlineStr">
      <is>
        <t>Дербентские ГЭС</t>
      </is>
    </oc>
    <nc r="B291" t="inlineStr">
      <is>
        <t>Демирбеков Талиб Кадирбекович</t>
      </is>
    </nc>
  </rcc>
  <rcc rId="61575" sId="12">
    <oc r="C291">
      <v>2247</v>
    </oc>
    <nc r="C291" t="inlineStr">
      <is>
        <t>складское помещение</t>
      </is>
    </nc>
  </rcc>
  <rcc rId="61576" sId="12">
    <oc r="D291">
      <v>42718</v>
    </oc>
    <nc r="D291" t="inlineStr">
      <is>
        <t>РД, г. Махачкала, ул. Г.Гамидова, д. №77, пом. Кв. №54</t>
      </is>
    </nc>
  </rcc>
  <rcc rId="61577" sId="12">
    <oc r="E291" t="inlineStr">
      <is>
        <t>Исрефилов Заур Джамалдинович</t>
      </is>
    </oc>
    <nc r="E291">
      <v>5</v>
    </nc>
  </rcc>
  <rcc rId="61578" sId="12">
    <oc r="F291" t="inlineStr">
      <is>
        <t>автомастерская</t>
      </is>
    </oc>
    <nc r="F291">
      <v>5</v>
    </nc>
  </rcc>
  <rcc rId="61579" sId="12">
    <oc r="G291" t="inlineStr">
      <is>
        <t>РД, г.Дербент, ул. Х. Тагиева, дом №1-ж</t>
      </is>
    </oc>
    <nc r="G291">
      <v>0</v>
    </nc>
  </rcc>
  <rcc rId="61580" sId="12">
    <oc r="H291">
      <v>14</v>
    </oc>
    <nc r="H291">
      <v>0.4</v>
    </nc>
  </rcc>
  <rcc rId="61581" sId="12">
    <oc r="I291">
      <v>14</v>
    </oc>
    <nc r="I291" t="inlineStr">
      <is>
        <t>ж/д по пр. Гмидова, ТП "Квартал-3"/630</t>
      </is>
    </nc>
  </rcc>
  <rcc rId="61582" sId="12">
    <oc r="J291">
      <v>0</v>
    </oc>
    <nc r="J291" t="inlineStr">
      <is>
        <t>ф №7</t>
      </is>
    </nc>
  </rcc>
  <rcc rId="61583" sId="12">
    <oc r="K291">
      <v>0.4</v>
    </oc>
    <nc r="K291" t="inlineStr">
      <is>
        <t xml:space="preserve">Новая </t>
      </is>
    </nc>
  </rcc>
  <rcc rId="61584" sId="12">
    <oc r="L291" t="inlineStr">
      <is>
        <t>32/400+320</t>
      </is>
    </oc>
    <nc r="L291"/>
  </rcc>
  <rcc rId="61585" sId="12">
    <oc r="M291" t="inlineStr">
      <is>
        <t>ф №16</t>
      </is>
    </oc>
    <nc r="M291"/>
  </rcc>
  <rcc rId="61586" sId="12">
    <oc r="N291" t="inlineStr">
      <is>
        <t>Дербент-Северная 110/35/10 кВ</t>
      </is>
    </oc>
    <nc r="N291"/>
  </rcc>
  <rcc rId="61587" sId="12">
    <oc r="O291">
      <v>42718</v>
    </oc>
    <nc r="O291"/>
  </rcc>
  <rcc rId="61588" sId="12">
    <oc r="P291">
      <v>2293</v>
    </oc>
    <nc r="P291"/>
  </rcc>
  <rcc rId="61589" sId="12">
    <nc r="A292">
      <v>166</v>
    </nc>
  </rcc>
  <rcc rId="61590" sId="12">
    <oc r="B292" t="inlineStr">
      <is>
        <t>Дербентские ГЭС</t>
      </is>
    </oc>
    <nc r="B292" t="inlineStr">
      <is>
        <t>Набиев Эдуард Асалиевич</t>
      </is>
    </nc>
  </rcc>
  <rcc rId="61591" sId="12">
    <oc r="C292">
      <v>2248</v>
    </oc>
    <nc r="C292" t="inlineStr">
      <is>
        <t>жилой дом</t>
      </is>
    </nc>
  </rcc>
  <rcc rId="61592" sId="12">
    <oc r="D292">
      <v>42718</v>
    </oc>
    <nc r="D292" t="inlineStr">
      <is>
        <t>г.Даг.Огни, ул.Ш.Алиева,35</t>
      </is>
    </nc>
  </rcc>
  <rcc rId="61593" sId="12">
    <oc r="E292" t="inlineStr">
      <is>
        <t>Джалилов Рамиз Рамазанович</t>
      </is>
    </oc>
    <nc r="E292">
      <v>5</v>
    </nc>
  </rcc>
  <rcc rId="61594" sId="12">
    <oc r="F292" t="inlineStr">
      <is>
        <t>объект по оказанию услуг</t>
      </is>
    </oc>
    <nc r="F292">
      <v>5</v>
    </nc>
  </rcc>
  <rcc rId="61595" sId="12">
    <oc r="G292" t="inlineStr">
      <is>
        <t>РД, г.Дербент, ул. Х. Тагиева, дом №5</t>
      </is>
    </oc>
    <nc r="G292">
      <v>0</v>
    </nc>
  </rcc>
  <rcc rId="61596" sId="12">
    <oc r="H292">
      <v>14</v>
    </oc>
    <nc r="H292">
      <v>0.4</v>
    </nc>
  </rcc>
  <rcc rId="61597" sId="12">
    <oc r="I292">
      <v>14</v>
    </oc>
    <nc r="I292" t="inlineStr">
      <is>
        <t>26/250</t>
      </is>
    </nc>
  </rcc>
  <rcc rId="61598" sId="12">
    <oc r="J292">
      <v>0</v>
    </oc>
    <nc r="J292" t="inlineStr">
      <is>
        <t>Ф №1</t>
      </is>
    </nc>
  </rcc>
  <rcc rId="61599" sId="12">
    <oc r="K292">
      <v>0.4</v>
    </oc>
    <nc r="K292" t="inlineStr">
      <is>
        <t>Огни</t>
      </is>
    </nc>
  </rcc>
  <rcc rId="61600" sId="12">
    <oc r="L292" t="inlineStr">
      <is>
        <t>32/400+320</t>
      </is>
    </oc>
    <nc r="L292"/>
  </rcc>
  <rcc rId="61601" sId="12">
    <oc r="M292" t="inlineStr">
      <is>
        <t>ф №16</t>
      </is>
    </oc>
    <nc r="M292"/>
  </rcc>
  <rcc rId="61602" sId="12">
    <oc r="N292" t="inlineStr">
      <is>
        <t>Дербент-Северная 110/35/10 кВ</t>
      </is>
    </oc>
    <nc r="N292"/>
  </rcc>
  <rcc rId="61603" sId="12">
    <oc r="O292">
      <v>42718</v>
    </oc>
    <nc r="O292"/>
  </rcc>
  <rcc rId="61604" sId="12">
    <oc r="P292">
      <v>2294</v>
    </oc>
    <nc r="P292"/>
  </rcc>
  <rcc rId="61605" sId="12">
    <nc r="A130">
      <v>208</v>
    </nc>
  </rcc>
  <rcc rId="61606" sId="12">
    <oc r="B130" t="inlineStr">
      <is>
        <t>Дербентские ГЭС</t>
      </is>
    </oc>
    <nc r="B130" t="inlineStr">
      <is>
        <t>Шахбанова Наида Гасанбековна</t>
      </is>
    </nc>
  </rcc>
  <rcc rId="61607" sId="12">
    <oc r="C130">
      <v>2089</v>
    </oc>
    <nc r="C130" t="inlineStr">
      <is>
        <t>жилой дом</t>
      </is>
    </nc>
  </rcc>
  <rcc rId="61608" sId="12">
    <oc r="D130">
      <v>42696</v>
    </oc>
    <nc r="D130" t="inlineStr">
      <is>
        <t>Дербентский район,                        с. Митаги-Казмаляр</t>
      </is>
    </nc>
  </rcc>
  <rcc rId="61609" sId="12">
    <oc r="E130" t="inlineStr">
      <is>
        <t>Мирзаханов Мурадхан Магомедович</t>
      </is>
    </oc>
    <nc r="E130">
      <v>3</v>
    </nc>
  </rcc>
  <rcc rId="61610" sId="12">
    <oc r="F130" t="inlineStr">
      <is>
        <t>магазин</t>
      </is>
    </oc>
    <nc r="F130">
      <v>3</v>
    </nc>
  </rcc>
  <rcc rId="61611" sId="12">
    <oc r="G130" t="inlineStr">
      <is>
        <t>РД, г.Дербент, в районе южного поста ГИБДД</t>
      </is>
    </oc>
    <nc r="G130">
      <v>0</v>
    </nc>
  </rcc>
  <rcc rId="61612" sId="12">
    <oc r="H130">
      <v>12</v>
    </oc>
    <nc r="H130">
      <v>0.4</v>
    </nc>
  </rcc>
  <rcc rId="61613" sId="12">
    <oc r="I130">
      <v>12</v>
    </oc>
    <nc r="I130" t="inlineStr">
      <is>
        <t>70/250</t>
      </is>
    </nc>
  </rcc>
  <rcc rId="61614" sId="12">
    <oc r="J130">
      <v>0</v>
    </oc>
    <nc r="J130" t="inlineStr">
      <is>
        <t>Ф №1</t>
      </is>
    </nc>
  </rcc>
  <rcc rId="61615" sId="12">
    <oc r="K130">
      <v>6</v>
    </oc>
    <nc r="K130" t="inlineStr">
      <is>
        <t>Огни</t>
      </is>
    </nc>
  </rcc>
  <rcc rId="61616" sId="12">
    <oc r="L130" t="inlineStr">
      <is>
        <t>25 кВА</t>
      </is>
    </oc>
    <nc r="L130"/>
  </rcc>
  <rcc rId="61617" sId="12">
    <oc r="M130" t="inlineStr">
      <is>
        <t>ф № 7</t>
      </is>
    </oc>
    <nc r="M130"/>
  </rcc>
  <rcc rId="61618" sId="12">
    <oc r="N130" t="inlineStr">
      <is>
        <t>Дербент-Южная 330/110/6 кВ</t>
      </is>
    </oc>
    <nc r="N130"/>
  </rcc>
  <rcc rId="61619" sId="12">
    <oc r="O130">
      <v>42697</v>
    </oc>
    <nc r="O130"/>
  </rcc>
  <rcc rId="61620" sId="12">
    <oc r="P130">
      <v>2132</v>
    </oc>
    <nc r="P130"/>
  </rcc>
  <rcc rId="61621" sId="12">
    <nc r="A158">
      <v>209</v>
    </nc>
  </rcc>
  <rcc rId="61622" sId="12">
    <nc r="B158" t="inlineStr">
      <is>
        <t>Исабеков Исабек Магомедович</t>
      </is>
    </nc>
  </rcc>
  <rcc rId="61623" sId="12">
    <nc r="C158" t="inlineStr">
      <is>
        <t>жилой дом</t>
      </is>
    </nc>
  </rcc>
  <rcc rId="61624" sId="12">
    <nc r="D158" t="inlineStr">
      <is>
        <t>Дербентский район,                        с. Митаги-Казмаляр</t>
      </is>
    </nc>
  </rcc>
  <rcc rId="61625" sId="12">
    <nc r="E158">
      <v>3</v>
    </nc>
  </rcc>
  <rcc rId="61626" sId="12">
    <nc r="F158">
      <v>3</v>
    </nc>
  </rcc>
  <rcc rId="61627" sId="12">
    <nc r="G158">
      <v>0</v>
    </nc>
  </rcc>
  <rcc rId="61628" sId="12">
    <nc r="H158">
      <v>0.4</v>
    </nc>
  </rcc>
  <rcc rId="61629" sId="12">
    <nc r="I158" t="inlineStr">
      <is>
        <t>70/250</t>
      </is>
    </nc>
  </rcc>
  <rcc rId="61630" sId="12">
    <nc r="J158" t="inlineStr">
      <is>
        <t>Ф №1</t>
      </is>
    </nc>
  </rcc>
  <rcc rId="61631" sId="12">
    <nc r="K158" t="inlineStr">
      <is>
        <t>Огни</t>
      </is>
    </nc>
  </rcc>
  <rcc rId="61632" sId="12">
    <oc r="L158" t="inlineStr">
      <is>
        <t>250 кВА</t>
      </is>
    </oc>
    <nc r="L158"/>
  </rcc>
  <rcc rId="61633" sId="12">
    <nc r="A163">
      <v>211</v>
    </nc>
  </rcc>
  <rcc rId="61634" sId="12">
    <oc r="B163" t="inlineStr">
      <is>
        <t>Дербентские РЭС</t>
      </is>
    </oc>
    <nc r="B163" t="inlineStr">
      <is>
        <t>Мирзаханов Расул Селимханович</t>
      </is>
    </nc>
  </rcc>
  <rcc rId="61635" sId="12">
    <oc r="C163">
      <v>2121</v>
    </oc>
    <nc r="C163" t="inlineStr">
      <is>
        <t>жилой дом</t>
      </is>
    </nc>
  </rcc>
  <rcc rId="61636" sId="12">
    <oc r="D163">
      <v>42702</v>
    </oc>
    <nc r="D163" t="inlineStr">
      <is>
        <t>г.Даг.Огни, ул.Сурмача,11</t>
      </is>
    </nc>
  </rcc>
  <rcc rId="61637" sId="12">
    <oc r="E163" t="inlineStr">
      <is>
        <t>Администрация МР "Дербентский район" в лице главы Джелилова М.Х.</t>
      </is>
    </oc>
    <nc r="E163">
      <v>3</v>
    </nc>
  </rcc>
  <rcc rId="61638" sId="12">
    <oc r="F163" t="inlineStr">
      <is>
        <t>ФАП(фельдшерско-акушерский пункт)</t>
      </is>
    </oc>
    <nc r="F163">
      <v>3</v>
    </nc>
  </rcc>
  <rcc rId="61639" sId="12">
    <oc r="G163" t="inlineStr">
      <is>
        <t>РД, Дербентский район, с. Рукель</t>
      </is>
    </oc>
    <nc r="G163">
      <v>0</v>
    </nc>
  </rcc>
  <rcc rId="61640" sId="12">
    <oc r="H163">
      <v>10</v>
    </oc>
    <nc r="H163">
      <v>0.4</v>
    </nc>
  </rcc>
  <rcc rId="61641" sId="12">
    <oc r="I163">
      <v>10</v>
    </oc>
    <nc r="I163" t="inlineStr">
      <is>
        <t>43/100</t>
      </is>
    </nc>
  </rcc>
  <rcc rId="61642" sId="12">
    <oc r="J163">
      <v>0</v>
    </oc>
    <nc r="J163" t="inlineStr">
      <is>
        <t>Ф №1</t>
      </is>
    </nc>
  </rcc>
  <rcc rId="61643" sId="12">
    <oc r="K163">
      <v>0.4</v>
    </oc>
    <nc r="K163" t="inlineStr">
      <is>
        <t>Огни</t>
      </is>
    </nc>
  </rcc>
  <rcc rId="61644" sId="12">
    <oc r="L163" t="inlineStr">
      <is>
        <t>23/250</t>
      </is>
    </oc>
    <nc r="L163"/>
  </rcc>
  <rcc rId="61645" sId="12">
    <oc r="M163" t="inlineStr">
      <is>
        <t>ф №16</t>
      </is>
    </oc>
    <nc r="M163"/>
  </rcc>
  <rcc rId="61646" sId="12">
    <oc r="N163" t="inlineStr">
      <is>
        <t>Дербент-Южная 330/110/6 кВ</t>
      </is>
    </oc>
    <nc r="N163"/>
  </rcc>
  <rcc rId="61647" sId="12">
    <oc r="O163">
      <v>42704</v>
    </oc>
    <nc r="O163"/>
  </rcc>
  <rcc rId="61648" sId="12">
    <oc r="P163">
      <v>2165</v>
    </oc>
    <nc r="P163"/>
  </rcc>
  <rcc rId="61649" sId="12">
    <nc r="A172">
      <v>86</v>
    </nc>
  </rcc>
  <rcc rId="61650" sId="12">
    <nc r="B172" t="inlineStr">
      <is>
        <t>Курбанов Садрудин Бадрудинович</t>
      </is>
    </nc>
  </rcc>
  <rcc rId="61651" sId="12">
    <nc r="C172" t="inlineStr">
      <is>
        <t>фруктовый сад</t>
      </is>
    </nc>
  </rcc>
  <rcc rId="61652" sId="12">
    <nc r="D172" t="inlineStr">
      <is>
        <t>РД, Кизлярский район, с. Южное, 1500 м. на юго-запад (п. Речное)</t>
      </is>
    </nc>
  </rcc>
  <rcc rId="61653" sId="12">
    <nc r="E172">
      <v>15</v>
    </nc>
  </rcc>
  <rcc rId="61654" sId="12">
    <nc r="F172">
      <v>15</v>
    </nc>
  </rcc>
  <rcc rId="61655" sId="12">
    <nc r="G172">
      <v>0</v>
    </nc>
  </rcc>
  <rcc rId="61656" sId="12">
    <nc r="H172">
      <v>10</v>
    </nc>
  </rcc>
  <rcc rId="61657" sId="12">
    <nc r="I172" t="inlineStr">
      <is>
        <t>10 кВА</t>
      </is>
    </nc>
  </rcc>
  <rcc rId="61658" sId="12">
    <nc r="J172" t="inlineStr">
      <is>
        <t>ф №4</t>
      </is>
    </nc>
  </rcc>
  <rcc rId="61659" sId="12">
    <nc r="K172" t="inlineStr">
      <is>
        <t>Октябрьская</t>
      </is>
    </nc>
  </rcc>
  <rcc rId="61660" sId="12">
    <oc r="L172" t="inlineStr">
      <is>
        <t>100 кВА</t>
      </is>
    </oc>
    <nc r="L172"/>
  </rcc>
  <rcc rId="61661" sId="12">
    <nc r="A246">
      <v>133</v>
    </nc>
  </rcc>
  <rcc rId="61662" sId="12">
    <oc r="B246" t="inlineStr">
      <is>
        <t>Дербентские ГЭС</t>
      </is>
    </oc>
    <nc r="B246" t="inlineStr">
      <is>
        <t>Абакарова Хадижат Джамалуттдиновна</t>
      </is>
    </nc>
  </rcc>
  <rcc rId="61663" sId="12">
    <oc r="C246">
      <v>2194</v>
    </oc>
    <nc r="C246" t="inlineStr">
      <is>
        <t>жилой дом</t>
      </is>
    </nc>
  </rcc>
  <rcc rId="61664" sId="12">
    <oc r="D246">
      <v>42711</v>
    </oc>
    <nc r="D246" t="inlineStr">
      <is>
        <t>Кизлярский район, с. Заречное</t>
      </is>
    </nc>
  </rcc>
  <rcc rId="61665" sId="12">
    <oc r="E246" t="inlineStr">
      <is>
        <t>Курбанов Кадимбек Курбанович</t>
      </is>
    </oc>
    <nc r="E246">
      <v>4</v>
    </nc>
  </rcc>
  <rcc rId="61666" sId="12">
    <oc r="F246" t="inlineStr">
      <is>
        <t>жилой дом</t>
      </is>
    </oc>
    <nc r="F246">
      <v>4</v>
    </nc>
  </rcc>
  <rcc rId="61667" sId="12">
    <oc r="G246" t="inlineStr">
      <is>
        <t>РД, г.Дербент, с/т Горка</t>
      </is>
    </oc>
    <nc r="G246">
      <v>0</v>
    </nc>
  </rcc>
  <rcc rId="61668" sId="12">
    <oc r="H246">
      <v>15</v>
    </oc>
    <nc r="H246">
      <v>0.4</v>
    </nc>
  </rcc>
  <rcc rId="61669" sId="12">
    <oc r="I246">
      <v>15</v>
    </oc>
    <nc r="I246" t="inlineStr">
      <is>
        <t>030614/100 кВА</t>
      </is>
    </nc>
  </rcc>
  <rcc rId="61670" sId="12">
    <oc r="J246">
      <v>0</v>
    </oc>
    <nc r="J246" t="inlineStr">
      <is>
        <t>ф№6</t>
      </is>
    </nc>
  </rcc>
  <rcc rId="61671" sId="12">
    <oc r="K246">
      <v>10</v>
    </oc>
    <nc r="K246" t="inlineStr">
      <is>
        <t>Октябрьская</t>
      </is>
    </nc>
  </rcc>
  <rcc rId="61672" sId="12">
    <oc r="L246" t="inlineStr">
      <is>
        <t>40 кВА</t>
      </is>
    </oc>
    <nc r="L246"/>
  </rcc>
  <rcc rId="61673" sId="12">
    <oc r="M246" t="inlineStr">
      <is>
        <t>ф №1</t>
      </is>
    </oc>
    <nc r="M246"/>
  </rcc>
  <rcc rId="61674" sId="12">
    <oc r="N246" t="inlineStr">
      <is>
        <t>Дербент-Южная 330/110/6 кВ</t>
      </is>
    </oc>
    <nc r="N246"/>
  </rcc>
  <rcc rId="61675" sId="12">
    <oc r="O246">
      <v>42713</v>
    </oc>
    <nc r="O246"/>
  </rcc>
  <rcc rId="61676" sId="12">
    <oc r="P246">
      <v>2248</v>
    </oc>
    <nc r="P246"/>
  </rcc>
  <rcc rId="61677" sId="12">
    <nc r="A268">
      <v>136</v>
    </nc>
  </rcc>
  <rcc rId="61678" sId="12">
    <nc r="B268" t="inlineStr">
      <is>
        <t>Мухутова Зульфият Абдул-Загировна</t>
      </is>
    </nc>
  </rcc>
  <rcc rId="61679" sId="12">
    <nc r="C268" t="inlineStr">
      <is>
        <t>жилой дом</t>
      </is>
    </nc>
  </rcc>
  <rcc rId="61680" sId="12">
    <nc r="D268" t="inlineStr">
      <is>
        <t>Кизлярский район, с. Южное</t>
      </is>
    </nc>
  </rcc>
  <rcc rId="61681" sId="12">
    <nc r="E268">
      <v>4</v>
    </nc>
  </rcc>
  <rcc rId="61682" sId="12">
    <nc r="F268">
      <v>4</v>
    </nc>
  </rcc>
  <rcc rId="61683" sId="12">
    <nc r="G268">
      <v>0</v>
    </nc>
  </rcc>
  <rcc rId="61684" sId="12">
    <nc r="H268">
      <v>0.4</v>
    </nc>
  </rcc>
  <rcc rId="61685" sId="12">
    <nc r="I268" t="inlineStr">
      <is>
        <t>030520/160 кВА</t>
      </is>
    </nc>
  </rcc>
  <rcc rId="61686" sId="12">
    <nc r="J268" t="inlineStr">
      <is>
        <t>ф№5</t>
      </is>
    </nc>
  </rcc>
  <rcc rId="61687" sId="12">
    <nc r="K268" t="inlineStr">
      <is>
        <t>Октябрьская</t>
      </is>
    </nc>
  </rcc>
  <rcc rId="61688" sId="12">
    <oc r="L268" t="inlineStr">
      <is>
        <t>250 кВА</t>
      </is>
    </oc>
    <nc r="L268"/>
  </rcc>
  <rcc rId="61689" sId="12">
    <nc r="A288">
      <v>210</v>
    </nc>
  </rcc>
  <rcc rId="61690" sId="12">
    <oc r="B288" t="inlineStr">
      <is>
        <t>Дербентские ГЭС</t>
      </is>
    </oc>
    <nc r="B288" t="inlineStr">
      <is>
        <t>Магомедов Ибрагим Муртазалиевич</t>
      </is>
    </nc>
  </rcc>
  <rcc rId="61691" sId="12">
    <oc r="C288">
      <v>2244</v>
    </oc>
    <nc r="C288" t="inlineStr">
      <is>
        <t>жилой дом</t>
      </is>
    </nc>
  </rcc>
  <rcc rId="61692" sId="12">
    <oc r="D288">
      <v>42718</v>
    </oc>
    <nc r="D288" t="inlineStr">
      <is>
        <t>Каякентский район,                     с.Сагаси-Дейбук</t>
      </is>
    </nc>
  </rcc>
  <rcc rId="61693" sId="12">
    <oc r="E288" t="inlineStr">
      <is>
        <t>Алиева София Ясиновна</t>
      </is>
    </oc>
    <nc r="E288">
      <v>10</v>
    </nc>
  </rcc>
  <rcc rId="61694" sId="12">
    <oc r="F288" t="inlineStr">
      <is>
        <t>магазин "Автозапчасти"</t>
      </is>
    </oc>
    <nc r="F288">
      <v>10</v>
    </nc>
  </rcc>
  <rcc rId="61695" sId="12">
    <oc r="G288" t="inlineStr">
      <is>
        <t>РД, г.Дербент, ул. Гагарина, 75</t>
      </is>
    </oc>
    <nc r="G288">
      <v>0</v>
    </nc>
  </rcc>
  <rcc rId="61696" sId="12">
    <oc r="H288">
      <v>8</v>
    </oc>
    <nc r="H288">
      <v>0.4</v>
    </nc>
  </rcc>
  <rcc rId="61697" sId="12">
    <oc r="I288">
      <v>8</v>
    </oc>
    <nc r="I288" t="inlineStr">
      <is>
        <t>23/250</t>
      </is>
    </nc>
  </rcc>
  <rcc rId="61698" sId="12">
    <oc r="J288">
      <v>0</v>
    </oc>
    <nc r="J288" t="inlineStr">
      <is>
        <t>Ф №1</t>
      </is>
    </nc>
  </rcc>
  <rcc rId="61699" sId="12">
    <oc r="K288">
      <v>0.4</v>
    </oc>
    <nc r="K288" t="inlineStr">
      <is>
        <t>Первомайская</t>
      </is>
    </nc>
  </rcc>
  <rcc rId="61700" sId="12">
    <oc r="L288" t="inlineStr">
      <is>
        <t>91/630</t>
      </is>
    </oc>
    <nc r="L288"/>
  </rcc>
  <rcc rId="61701" sId="12">
    <oc r="M288" t="inlineStr">
      <is>
        <t>ф №5</t>
      </is>
    </oc>
    <nc r="M288"/>
  </rcc>
  <rcc rId="61702" sId="12">
    <oc r="N288" t="inlineStr">
      <is>
        <t>Дербент-Южная 330/110/6 кВ</t>
      </is>
    </oc>
    <nc r="N288"/>
  </rcc>
  <rcc rId="61703" sId="12">
    <oc r="O288">
      <v>42718</v>
    </oc>
    <nc r="O288"/>
  </rcc>
  <rcc rId="61704" sId="12">
    <oc r="P288">
      <v>2290</v>
    </oc>
    <nc r="P288"/>
  </rcc>
  <rcc rId="61705" sId="12">
    <nc r="A289">
      <v>5</v>
    </nc>
  </rcc>
  <rcc rId="61706" sId="12">
    <oc r="B289" t="inlineStr">
      <is>
        <t>Дербентские ГЭС</t>
      </is>
    </oc>
    <nc r="B289" t="inlineStr">
      <is>
        <t>ГКУ РД "Дирекция строящихся объектов "Новострой", в лице руководителя Мандиева Магомедсани Ибрагимовича</t>
      </is>
    </nc>
  </rcc>
  <rcc rId="61707" sId="12">
    <oc r="C289">
      <v>2245</v>
    </oc>
    <nc r="C289" t="inlineStr">
      <is>
        <t>население</t>
      </is>
    </nc>
  </rcc>
  <rcc rId="61708" sId="12">
    <oc r="D289">
      <v>42718</v>
    </oc>
    <nc r="D289" t="inlineStr">
      <is>
        <t>РД, Новолакскиий район, с. Новокули</t>
      </is>
    </nc>
  </rcc>
  <rcc rId="61709" sId="12">
    <oc r="E289" t="inlineStr">
      <is>
        <t>Алиева София Ясиновна</t>
      </is>
    </oc>
    <nc r="E289">
      <v>128</v>
    </nc>
  </rcc>
  <rcc rId="61710" sId="12">
    <oc r="F289" t="inlineStr">
      <is>
        <t>мебельный магазин</t>
      </is>
    </oc>
    <nc r="F289">
      <v>128</v>
    </nc>
  </rcc>
  <rcc rId="61711" sId="12">
    <oc r="G289" t="inlineStr">
      <is>
        <t>РД, г.Дербент, ул. Гагарина, 75</t>
      </is>
    </oc>
    <nc r="G289">
      <v>0</v>
    </nc>
  </rcc>
  <rcc rId="61712" sId="12">
    <oc r="H289">
      <v>13</v>
    </oc>
    <nc r="H289">
      <v>10</v>
    </nc>
  </rcc>
  <rcc rId="61713" sId="12">
    <oc r="I289">
      <v>13</v>
    </oc>
    <nc r="I289" t="inlineStr">
      <is>
        <t>160 кВА</t>
      </is>
    </nc>
  </rcc>
  <rcc rId="61714" sId="12">
    <oc r="J289">
      <v>0</v>
    </oc>
    <nc r="J289" t="inlineStr">
      <is>
        <t>ф №4</t>
      </is>
    </nc>
  </rcc>
  <rcc rId="61715" sId="12">
    <oc r="K289">
      <v>0.4</v>
    </oc>
    <nc r="K289" t="inlineStr">
      <is>
        <t>Полигон Солнце 35/10 кВ</t>
      </is>
    </nc>
  </rcc>
  <rcc rId="61716" sId="12">
    <oc r="L289" t="inlineStr">
      <is>
        <t>91/630</t>
      </is>
    </oc>
    <nc r="L289"/>
  </rcc>
  <rcc rId="61717" sId="12">
    <oc r="M289" t="inlineStr">
      <is>
        <t>ф №5</t>
      </is>
    </oc>
    <nc r="M289"/>
  </rcc>
  <rcc rId="61718" sId="12">
    <oc r="N289" t="inlineStr">
      <is>
        <t>Дербент-Южная 330/110/6 кВ</t>
      </is>
    </oc>
    <nc r="N289"/>
  </rcc>
  <rcc rId="61719" sId="12">
    <oc r="O289">
      <v>42718</v>
    </oc>
    <nc r="O289"/>
  </rcc>
  <rcc rId="61720" sId="12">
    <oc r="P289">
      <v>2291</v>
    </oc>
    <nc r="P289"/>
  </rcc>
  <rcc rId="61721" sId="12">
    <nc r="A290">
      <v>6</v>
    </nc>
  </rcc>
  <rcc rId="61722" sId="12">
    <oc r="B290" t="inlineStr">
      <is>
        <t>Дербентские ГЭС</t>
      </is>
    </oc>
    <nc r="B290" t="inlineStr">
      <is>
        <t>ГКУ РД "Дирекция строящихся объектов "Новострой", в лице руководителя Мандиева Магомедсани Ибрагимовича</t>
      </is>
    </nc>
  </rcc>
  <rcc rId="61723" sId="12">
    <oc r="C290">
      <v>2246</v>
    </oc>
    <nc r="C290" t="inlineStr">
      <is>
        <t>население</t>
      </is>
    </nc>
  </rcc>
  <rcc rId="61724" sId="12">
    <oc r="D290">
      <v>42718</v>
    </oc>
    <nc r="D290" t="inlineStr">
      <is>
        <t>РД, Новолакскиий район, с. Новолакское</t>
      </is>
    </nc>
  </rcc>
  <rcc rId="61725" sId="12">
    <oc r="E290" t="inlineStr">
      <is>
        <t>Аскерова Индира Энверовна</t>
      </is>
    </oc>
    <nc r="E290">
      <v>200</v>
    </nc>
  </rcc>
  <rcc rId="61726" sId="12">
    <oc r="F290" t="inlineStr">
      <is>
        <t>кафе-чайная</t>
      </is>
    </oc>
    <nc r="F290">
      <v>200</v>
    </nc>
  </rcc>
  <rcc rId="61727" sId="12">
    <oc r="G290" t="inlineStr">
      <is>
        <t>РД, г.Дербент, ул. Буйнакского, д. №64</t>
      </is>
    </oc>
    <nc r="G290">
      <v>0</v>
    </nc>
  </rcc>
  <rcc rId="61728" sId="12">
    <oc r="H290">
      <v>8</v>
    </oc>
    <nc r="H290">
      <v>10</v>
    </nc>
  </rcc>
  <rcc rId="61729" sId="12">
    <oc r="I290">
      <v>8</v>
    </oc>
    <nc r="I290" t="inlineStr">
      <is>
        <t>250 кВА</t>
      </is>
    </nc>
  </rcc>
  <rcc rId="61730" sId="12">
    <oc r="J290">
      <v>0</v>
    </oc>
    <nc r="J290" t="inlineStr">
      <is>
        <t>ф №4</t>
      </is>
    </nc>
  </rcc>
  <rcc rId="61731" sId="12">
    <oc r="K290">
      <v>0.4</v>
    </oc>
    <nc r="K290" t="inlineStr">
      <is>
        <t>Полигон Солнце 35/10 кВ</t>
      </is>
    </nc>
  </rcc>
  <rcc rId="61732" sId="12">
    <oc r="L290" t="inlineStr">
      <is>
        <t>46/630</t>
      </is>
    </oc>
    <nc r="L290"/>
  </rcc>
  <rcc rId="61733" sId="12">
    <oc r="M290" t="inlineStr">
      <is>
        <t>ф №4</t>
      </is>
    </oc>
    <nc r="M290"/>
  </rcc>
  <rcc rId="61734" sId="12">
    <oc r="N290" t="inlineStr">
      <is>
        <t>Дербент-Южная 330/110/6 кВ</t>
      </is>
    </oc>
    <nc r="N290"/>
  </rcc>
  <rcc rId="61735" sId="12">
    <oc r="O290">
      <v>42718</v>
    </oc>
    <nc r="O290"/>
  </rcc>
  <rcc rId="61736" sId="12">
    <oc r="P290">
      <v>2292</v>
    </oc>
    <nc r="P290"/>
  </rcc>
  <rcc rId="61737" sId="12">
    <nc r="A304">
      <v>7</v>
    </nc>
  </rcc>
  <rcc rId="61738" sId="12">
    <oc r="B304" t="inlineStr">
      <is>
        <t>Дербентские РЭС</t>
      </is>
    </oc>
    <nc r="B304" t="inlineStr">
      <is>
        <t>Алиев Алил Юсупович</t>
      </is>
    </nc>
  </rcc>
  <rcc rId="61739" sId="12">
    <oc r="C304" t="inlineStr">
      <is>
        <t xml:space="preserve">6265 п/общ. </t>
      </is>
    </oc>
    <nc r="C304" t="inlineStr">
      <is>
        <t>мини-пекарня</t>
      </is>
    </nc>
  </rcc>
  <rcc rId="61740" sId="12">
    <oc r="D304">
      <v>42711</v>
    </oc>
    <nc r="D304" t="inlineStr">
      <is>
        <t>РД, Новолакский район, с. Дучи</t>
      </is>
    </nc>
  </rcc>
  <rcc rId="61741" sId="12">
    <oc r="E304" t="inlineStr">
      <is>
        <t>Администрация МР "Дербентский район" в лице главы Джелилова Магомеда Халиловича</t>
      </is>
    </oc>
    <nc r="E304">
      <v>15</v>
    </nc>
  </rcc>
  <rcc rId="61742" sId="12">
    <oc r="F304" t="inlineStr">
      <is>
        <t>жилой МКР</t>
      </is>
    </oc>
    <nc r="F304">
      <v>15</v>
    </nc>
  </rcc>
  <rcc rId="61743" sId="12">
    <oc r="G304" t="inlineStr">
      <is>
        <t>РД, Дербентский район, с. Хазар</t>
      </is>
    </oc>
    <nc r="G304">
      <v>0</v>
    </nc>
  </rcc>
  <rcc rId="61744" sId="12">
    <oc r="H304">
      <v>40</v>
    </oc>
    <nc r="H304">
      <v>0.4</v>
    </nc>
  </rcc>
  <rcc rId="61745" sId="12">
    <oc r="I304">
      <v>40</v>
    </oc>
    <nc r="I304" t="inlineStr">
      <is>
        <t>224/160</t>
      </is>
    </nc>
  </rcc>
  <rcc rId="61746" sId="12">
    <oc r="J304">
      <v>0</v>
    </oc>
    <nc r="J304" t="inlineStr">
      <is>
        <t>ф №4</t>
      </is>
    </nc>
  </rcc>
  <rcc rId="61747" sId="12">
    <oc r="K304">
      <v>6</v>
    </oc>
    <nc r="K304" t="inlineStr">
      <is>
        <t>Полигон Солнце 35/10 кВ</t>
      </is>
    </nc>
  </rcc>
  <rcc rId="61748" sId="12">
    <oc r="L304" t="inlineStr">
      <is>
        <t>63 кВА</t>
      </is>
    </oc>
    <nc r="L304"/>
  </rcc>
  <rcc rId="61749" sId="12">
    <oc r="M304" t="inlineStr">
      <is>
        <t>ф №13</t>
      </is>
    </oc>
    <nc r="M304"/>
  </rcc>
  <rcc rId="61750" sId="12">
    <oc r="N304" t="inlineStr">
      <is>
        <t>Дербент-Южная 330/110/6 кВ</t>
      </is>
    </oc>
    <nc r="N304"/>
  </rcc>
  <rcc rId="61751" sId="12">
    <oc r="O304">
      <v>42725</v>
    </oc>
    <nc r="O304"/>
  </rcc>
  <rcc rId="61752" sId="12">
    <oc r="P304">
      <v>2306</v>
    </oc>
    <nc r="P304"/>
  </rcc>
  <rcc rId="61753" sId="12">
    <nc r="A305">
      <v>65</v>
    </nc>
  </rcc>
  <rcc rId="61754" sId="12">
    <nc r="B305" t="inlineStr">
      <is>
        <t>Макачева Патимат Ахмедовна</t>
      </is>
    </nc>
  </rcc>
  <rcc rId="61755" sId="12">
    <nc r="C305" t="inlineStr">
      <is>
        <t>жилой дом</t>
      </is>
    </nc>
  </rcc>
  <rcc rId="61756" sId="12">
    <nc r="D305" t="inlineStr">
      <is>
        <t>РД, Кумторкалинский район, Караман-4, "Черные камни"</t>
      </is>
    </nc>
  </rcc>
  <rcc rId="61757" sId="12">
    <nc r="E305">
      <v>40</v>
    </nc>
  </rcc>
  <rcc rId="61758" sId="12">
    <nc r="F305">
      <v>40</v>
    </nc>
  </rcc>
  <rcc rId="61759" sId="12">
    <nc r="G305">
      <v>0</v>
    </nc>
  </rcc>
  <rcc rId="61760" sId="12">
    <nc r="H305">
      <v>10</v>
    </nc>
  </rcc>
  <rcc rId="61761" sId="12">
    <nc r="I305" t="inlineStr">
      <is>
        <t>63 кВА</t>
      </is>
    </nc>
  </rcc>
  <rcc rId="61762" sId="12">
    <nc r="J305" t="inlineStr">
      <is>
        <t>ф №4</t>
      </is>
    </nc>
  </rcc>
  <rcc rId="61763" sId="12">
    <nc r="K305" t="inlineStr">
      <is>
        <t>Полигон Солнце 35/10 кВ</t>
      </is>
    </nc>
  </rcc>
  <rcc rId="61764" sId="12">
    <oc r="L305" t="inlineStr">
      <is>
        <t>67/2*630</t>
      </is>
    </oc>
    <nc r="L305"/>
  </rcc>
  <rcc rId="61765" sId="12">
    <nc r="A350">
      <v>141</v>
    </nc>
  </rcc>
  <rcc rId="61766" sId="12">
    <oc r="B350" t="inlineStr">
      <is>
        <t>Дербентские РЭС</t>
      </is>
    </oc>
    <nc r="B350" t="inlineStr">
      <is>
        <t>Абдуразаков Ахмед Сайгидович</t>
      </is>
    </nc>
  </rcc>
  <rcc rId="61767" sId="12">
    <oc r="C350">
      <v>2320</v>
    </oc>
    <nc r="C350" t="inlineStr">
      <is>
        <t>жилой дом</t>
      </is>
    </nc>
  </rcc>
  <rcc rId="61768" sId="12">
    <oc r="D350">
      <v>42731</v>
    </oc>
    <nc r="D350" t="inlineStr">
      <is>
        <t>Тарумовский район, с. Юрковка</t>
      </is>
    </nc>
  </rcc>
  <rcc rId="61769" sId="12">
    <oc r="E350" t="inlineStr">
      <is>
        <t>Алдерханов Тимирхан Алдерханович</t>
      </is>
    </oc>
    <nc r="E350">
      <v>4</v>
    </nc>
  </rcc>
  <rcc rId="61770" sId="12">
    <oc r="F350" t="inlineStr">
      <is>
        <t>ЛПХ</t>
      </is>
    </oc>
    <nc r="F350">
      <v>4</v>
    </nc>
  </rcc>
  <rcc rId="61771" sId="12">
    <oc r="G350" t="inlineStr">
      <is>
        <t>РД, Дербентский район, с. Джалганское сель. Поселение</t>
      </is>
    </oc>
    <nc r="G350">
      <v>0</v>
    </nc>
  </rcc>
  <rcc rId="61772" sId="12">
    <oc r="H350">
      <v>28</v>
    </oc>
    <nc r="H350">
      <v>0.4</v>
    </nc>
  </rcc>
  <rcc rId="61773" sId="12">
    <oc r="I350">
      <v>28</v>
    </oc>
    <nc r="I350" t="inlineStr">
      <is>
        <t>170417/25 кВА</t>
      </is>
    </nc>
  </rcc>
  <rcc rId="61774" sId="12">
    <oc r="J350">
      <v>0</v>
    </oc>
    <nc r="J350" t="inlineStr">
      <is>
        <t>ф№4</t>
      </is>
    </nc>
  </rcc>
  <rcc rId="61775" sId="12">
    <oc r="K350">
      <v>10</v>
    </oc>
    <nc r="K350" t="inlineStr">
      <is>
        <t>Привольная</t>
      </is>
    </nc>
  </rcc>
  <rcc rId="61776" sId="12">
    <oc r="L350" t="inlineStr">
      <is>
        <t>40 кВА</t>
      </is>
    </oc>
    <nc r="L350"/>
  </rcc>
  <rcc rId="61777" sId="12">
    <oc r="M350" t="inlineStr">
      <is>
        <t>ф №13</t>
      </is>
    </oc>
    <nc r="M350"/>
  </rcc>
  <rcc rId="61778" sId="12">
    <oc r="N350" t="inlineStr">
      <is>
        <t>Дербент-Южная 330/110/6 кВ</t>
      </is>
    </oc>
    <nc r="N350"/>
  </rcc>
  <rcc rId="61779" sId="12">
    <oc r="O350">
      <v>42731</v>
    </oc>
    <nc r="O350"/>
  </rcc>
  <rcc rId="61780" sId="12">
    <oc r="P350">
      <v>2352</v>
    </oc>
    <nc r="P350"/>
  </rcc>
  <rcc rId="61781" sId="12">
    <nc r="A359">
      <v>10</v>
    </nc>
  </rcc>
  <rcc rId="61782" sId="12">
    <nc r="B359" t="inlineStr">
      <is>
        <t>Магомедов Алилав Алилаевич</t>
      </is>
    </nc>
  </rcc>
  <rcc rId="61783" sId="12">
    <nc r="C359" t="inlineStr">
      <is>
        <t>сторожевой домик</t>
      </is>
    </nc>
  </rcc>
  <rcc rId="61784" sId="12">
    <nc r="D359" t="inlineStr">
      <is>
        <t>РД, Тарумовский район, с. Юрковка, ул. Ленина, д. №51</t>
      </is>
    </nc>
  </rcc>
  <rcc rId="61785" sId="12">
    <nc r="E359">
      <v>5</v>
    </nc>
  </rcc>
  <rcc rId="61786" sId="12">
    <nc r="F359">
      <v>5</v>
    </nc>
  </rcc>
  <rcc rId="61787" sId="12">
    <nc r="G359">
      <v>0</v>
    </nc>
  </rcc>
  <rcc rId="61788" sId="12">
    <nc r="H359">
      <v>0.4</v>
    </nc>
  </rcc>
  <rcc rId="61789" sId="12">
    <nc r="I359" t="inlineStr">
      <is>
        <t>17.05.24/25</t>
      </is>
    </nc>
  </rcc>
  <rcc rId="61790" sId="12">
    <nc r="J359" t="inlineStr">
      <is>
        <t>ф №5</t>
      </is>
    </nc>
  </rcc>
  <rcc rId="61791" sId="12">
    <nc r="K359" t="inlineStr">
      <is>
        <t>Привольный</t>
      </is>
    </nc>
  </rcc>
  <rcc rId="61792" sId="12">
    <oc r="L359" t="inlineStr">
      <is>
        <t>12/</t>
      </is>
    </oc>
    <nc r="L359"/>
  </rcc>
  <rcc rId="61793" sId="12">
    <nc r="A473">
      <v>55</v>
    </nc>
  </rcc>
  <rcc rId="61794" sId="12">
    <oc r="B473" t="inlineStr">
      <is>
        <t>ЦЭС
БРЭС</t>
      </is>
    </oc>
    <nc r="B473" t="inlineStr">
      <is>
        <t>Курбанов Рамазан Магомедович</t>
      </is>
    </nc>
  </rcc>
  <rcc rId="61795" sId="12">
    <oc r="C473">
      <v>175</v>
    </oc>
    <nc r="C473" t="inlineStr">
      <is>
        <t>банкетный зал</t>
      </is>
    </nc>
  </rcc>
  <rcc rId="61796" sId="12">
    <oc r="D473">
      <v>42723</v>
    </oc>
    <nc r="D473" t="inlineStr">
      <is>
        <t>РД, г.Махачкала, в районе озера Ак-Гель</t>
      </is>
    </nc>
  </rcc>
  <rcc rId="61797" sId="12">
    <oc r="E473" t="inlineStr">
      <is>
        <t>Саидов 
Исмаин Магомедшапиевич</t>
      </is>
    </oc>
    <nc r="E473">
      <v>350</v>
    </nc>
  </rcc>
  <rcc rId="61798" sId="12">
    <oc r="F473" t="inlineStr">
      <is>
        <t>жилой дом</t>
      </is>
    </oc>
    <nc r="F473">
      <v>350</v>
    </nc>
  </rcc>
  <rcc rId="61799" sId="12">
    <oc r="G473" t="inlineStr">
      <is>
        <t>РД,  Буйнакский район, с.  Кадар</t>
      </is>
    </oc>
    <nc r="G473">
      <v>0</v>
    </nc>
  </rcc>
  <rcc rId="61800" sId="12">
    <oc r="H473">
      <v>12</v>
    </oc>
    <nc r="H473">
      <v>10</v>
    </nc>
  </rcc>
  <rcc rId="61801" sId="12">
    <oc r="I473">
      <v>12</v>
    </oc>
    <nc r="I473" t="inlineStr">
      <is>
        <t>400 кВА</t>
      </is>
    </nc>
  </rcc>
  <rcc rId="61802" sId="12">
    <oc r="J473">
      <v>0</v>
    </oc>
    <nc r="J473" t="inlineStr">
      <is>
        <t>ф №15</t>
      </is>
    </nc>
  </rcc>
  <rcc rId="61803" sId="12">
    <oc r="K473">
      <v>0.4</v>
    </oc>
    <nc r="K473" t="inlineStr">
      <is>
        <t>Приморская</t>
      </is>
    </nc>
  </rcc>
  <rcc rId="61804" sId="12">
    <oc r="L473" t="inlineStr">
      <is>
        <t xml:space="preserve">256/100 </t>
      </is>
    </oc>
    <nc r="L473"/>
  </rcc>
  <rcc rId="61805" sId="12">
    <oc r="M473" t="inlineStr">
      <is>
        <t>ф5</t>
      </is>
    </oc>
    <nc r="M473"/>
  </rcc>
  <rcc rId="61806" sId="12">
    <oc r="N473" t="inlineStr">
      <is>
        <t>Дженгутай</t>
      </is>
    </oc>
    <nc r="N473"/>
  </rcc>
  <rcc rId="61807" sId="12">
    <oc r="O473">
      <v>42723</v>
    </oc>
    <nc r="O473"/>
  </rcc>
  <rcc rId="61808" sId="12">
    <oc r="P473">
      <v>175</v>
    </oc>
    <nc r="P473"/>
  </rcc>
  <rcc rId="61809" sId="12">
    <nc r="A474">
      <v>76</v>
    </nc>
  </rcc>
  <rcc rId="61810" sId="12">
    <oc r="B474" t="inlineStr">
      <is>
        <t>ЦЭС
БРЭС</t>
      </is>
    </oc>
    <nc r="B474" t="inlineStr">
      <is>
        <t>Абдулганиева Анья Разаковна</t>
      </is>
    </nc>
  </rcc>
  <rcc rId="61811" sId="12">
    <oc r="C474">
      <v>176</v>
    </oc>
    <nc r="C474" t="inlineStr">
      <is>
        <t>торговый павильон</t>
      </is>
    </nc>
  </rcc>
  <rcc rId="61812" sId="12">
    <oc r="D474">
      <v>42723</v>
    </oc>
    <nc r="D474" t="inlineStr">
      <is>
        <t>РД, г. Махачкала, пр. Петра-1, 57</t>
      </is>
    </nc>
  </rcc>
  <rcc rId="61813" sId="12">
    <oc r="E474" t="inlineStr">
      <is>
        <t>Магомедова  
Татув Зайнитдиновна</t>
      </is>
    </oc>
    <nc r="E474">
      <v>5</v>
    </nc>
  </rcc>
  <rcc rId="61814" sId="12">
    <oc r="F474" t="inlineStr">
      <is>
        <t>жилой дом</t>
      </is>
    </oc>
    <nc r="F474">
      <v>5</v>
    </nc>
  </rcc>
  <rcc rId="61815" sId="12">
    <oc r="G474" t="inlineStr">
      <is>
        <r>
          <t xml:space="preserve">Буйнакский
 район, </t>
        </r>
        <r>
          <rPr>
            <sz val="11"/>
            <color rgb="FF000000"/>
            <rFont val="Times New Roman"/>
            <family val="1"/>
            <charset val="204"/>
          </rPr>
          <t>с. Буглен</t>
        </r>
      </is>
    </oc>
    <nc r="G474">
      <v>0</v>
    </nc>
  </rcc>
  <rcc rId="61816" sId="12">
    <oc r="H474">
      <v>3</v>
    </oc>
    <nc r="H474">
      <v>0.4</v>
    </nc>
  </rcc>
  <rcc rId="61817" sId="12">
    <oc r="I474">
      <v>3</v>
    </oc>
    <nc r="I474" t="inlineStr">
      <is>
        <t>№4ПР. МКР/630</t>
      </is>
    </nc>
  </rcc>
  <rcc rId="61818" sId="12">
    <oc r="J474">
      <v>0</v>
    </oc>
    <nc r="J474" t="inlineStr">
      <is>
        <t>ф №15</t>
      </is>
    </nc>
  </rcc>
  <rcc rId="61819" sId="12">
    <oc r="K474">
      <v>0.4</v>
    </oc>
    <nc r="K474" t="inlineStr">
      <is>
        <t>Приморская</t>
      </is>
    </nc>
  </rcc>
  <rcc rId="61820" sId="12">
    <oc r="L474" t="inlineStr">
      <is>
        <t xml:space="preserve">317/250 </t>
      </is>
    </oc>
    <nc r="L474"/>
  </rcc>
  <rcc rId="61821" sId="12">
    <oc r="M474" t="inlineStr">
      <is>
        <t>ф4</t>
      </is>
    </oc>
    <nc r="M474"/>
  </rcc>
  <rcc rId="61822" sId="12">
    <oc r="N474" t="inlineStr">
      <is>
        <t>Дженгутай</t>
      </is>
    </oc>
    <nc r="N474"/>
  </rcc>
  <rcc rId="61823" sId="12">
    <oc r="O474">
      <v>42723</v>
    </oc>
    <nc r="O474"/>
  </rcc>
  <rcc rId="61824" sId="12">
    <oc r="P474">
      <v>176</v>
    </oc>
    <nc r="P474"/>
  </rcc>
  <rcc rId="61825" sId="12">
    <nc r="A8">
      <v>81</v>
    </nc>
  </rcc>
  <rcc rId="61826" sId="12">
    <oc r="B8" t="inlineStr">
      <is>
        <t>Карабудахкентские РЭС</t>
      </is>
    </oc>
    <nc r="B8" t="inlineStr">
      <is>
        <t>ООО "Агеста", в лице ген. директора Мусаева Магомедхана Загировича</t>
      </is>
    </nc>
  </rcc>
  <rcc rId="61827" sId="12">
    <oc r="C8">
      <v>1965</v>
    </oc>
    <nc r="C8" t="inlineStr">
      <is>
        <t>временные здания и сооружения</t>
      </is>
    </nc>
  </rcc>
  <rcc rId="61828" sId="12">
    <oc r="D8">
      <v>42676</v>
    </oc>
    <nc r="D8" t="inlineStr">
      <is>
        <t>РД, г.Махачкала,МКР "Ветеран", ул. 17 Ветеранская, 97</t>
      </is>
    </nc>
  </rcc>
  <rcc rId="61829" sId="12">
    <oc r="E8" t="inlineStr">
      <is>
        <t>Файзулаев Арсланали Джанарсланович</t>
      </is>
    </oc>
    <nc r="E8">
      <v>60</v>
    </nc>
  </rcc>
  <rcc rId="61830" sId="12">
    <oc r="F8" t="inlineStr">
      <is>
        <t>ЗКТП для элекстроснабжения КФХ</t>
      </is>
    </oc>
    <nc r="F8">
      <v>60</v>
    </nc>
  </rcc>
  <rcc rId="61831" sId="12">
    <oc r="G8" t="inlineStr">
      <is>
        <t>РД, Карабудахкентский район, с.Доргели</t>
      </is>
    </oc>
    <nc r="G8">
      <v>0</v>
    </nc>
  </rcc>
  <rcc rId="61832" sId="12">
    <oc r="H8">
      <v>5</v>
    </oc>
    <nc r="H8">
      <v>6</v>
    </nc>
  </rcc>
  <rcc rId="61833" sId="12">
    <oc r="I8">
      <v>5</v>
    </oc>
    <nc r="I8" t="inlineStr">
      <is>
        <t>100 кВА</t>
      </is>
    </nc>
  </rcc>
  <rcc rId="61834" sId="12">
    <oc r="J8">
      <v>0</v>
    </oc>
    <nc r="J8" t="inlineStr">
      <is>
        <t>ф №13</t>
      </is>
    </nc>
  </rcc>
  <rcc rId="61835" sId="12">
    <oc r="K8">
      <v>10</v>
    </oc>
    <nc r="K8" t="inlineStr">
      <is>
        <t>Приморская</t>
      </is>
    </nc>
  </rcc>
  <rcc rId="61836" sId="12">
    <oc r="L8" t="inlineStr">
      <is>
        <t>16 кВА</t>
      </is>
    </oc>
    <nc r="L8"/>
  </rcc>
  <rcc rId="61837" sId="12">
    <oc r="M8" t="inlineStr">
      <is>
        <t>ф№2</t>
      </is>
    </oc>
    <nc r="M8"/>
  </rcc>
  <rcc rId="61838" sId="12">
    <oc r="N8" t="inlineStr">
      <is>
        <t>Дженгутай 35/10 кВ</t>
      </is>
    </oc>
    <nc r="N8"/>
  </rcc>
  <rcc rId="61839" sId="12">
    <oc r="O8">
      <v>42676</v>
    </oc>
    <nc r="O8"/>
  </rcc>
  <rcc rId="61840" sId="12">
    <oc r="P8">
      <v>2007</v>
    </oc>
    <nc r="P8"/>
  </rcc>
  <rcc rId="61841" sId="12">
    <nc r="A54">
      <v>91</v>
    </nc>
  </rcc>
  <rcc rId="61842" sId="12">
    <oc r="B54" t="inlineStr">
      <is>
        <t>Буйнакские РЭС</t>
      </is>
    </oc>
    <nc r="B54" t="inlineStr">
      <is>
        <t>Раджабова Фироза Исмаиловна</t>
      </is>
    </nc>
  </rcc>
  <rcc rId="61843" sId="12">
    <oc r="C54">
      <v>2011</v>
    </oc>
    <nc r="C54" t="inlineStr">
      <is>
        <t>магазин</t>
      </is>
    </nc>
  </rcc>
  <rcc rId="61844" sId="12">
    <oc r="D54">
      <v>42685</v>
    </oc>
    <nc r="D54" t="inlineStr">
      <is>
        <t>РД, г. Махачкала, МКР оз. "Ак-Гель", участок №369</t>
      </is>
    </nc>
  </rcc>
  <rcc rId="61845" sId="12">
    <oc r="E54" t="inlineStr">
      <is>
        <t>Апутаева Равганият Абидиновна</t>
      </is>
    </oc>
    <nc r="E54">
      <v>10</v>
    </nc>
  </rcc>
  <rcc rId="61846" sId="12">
    <oc r="F54" t="inlineStr">
      <is>
        <t>жилой дом</t>
      </is>
    </oc>
    <nc r="F54">
      <v>10</v>
    </nc>
  </rcc>
  <rcc rId="61847" sId="12">
    <oc r="G54" t="inlineStr">
      <is>
        <t>РД, Буйнакский район, с.Буглен</t>
      </is>
    </oc>
    <nc r="G54">
      <v>0</v>
    </nc>
  </rcc>
  <rcc rId="61848" sId="12">
    <oc r="H54">
      <v>5</v>
    </oc>
    <nc r="H54">
      <v>0.4</v>
    </nc>
  </rcc>
  <rcc rId="61849" sId="12">
    <oc r="I54">
      <v>5</v>
    </oc>
    <nc r="I54" t="inlineStr">
      <is>
        <t>ГКТП "Пальмира"/ 400</t>
      </is>
    </nc>
  </rcc>
  <rcc rId="61850" sId="12">
    <oc r="J54">
      <v>0</v>
    </oc>
    <nc r="J54" t="inlineStr">
      <is>
        <t>ф №3</t>
      </is>
    </nc>
  </rcc>
  <rcc rId="61851" sId="12">
    <oc r="K54">
      <v>0.4</v>
    </oc>
    <nc r="K54" t="inlineStr">
      <is>
        <t>Приморская</t>
      </is>
    </nc>
  </rcc>
  <rcc rId="61852" sId="12">
    <oc r="L54" t="inlineStr">
      <is>
        <t>652/100</t>
      </is>
    </oc>
    <nc r="L54"/>
  </rcc>
  <rcc rId="61853" sId="12">
    <oc r="M54" t="inlineStr">
      <is>
        <t>ф№7</t>
      </is>
    </oc>
    <nc r="M54"/>
  </rcc>
  <rcc rId="61854" sId="12">
    <oc r="N54" t="inlineStr">
      <is>
        <t>Дженгутай 35/10 кВ</t>
      </is>
    </oc>
    <nc r="N54"/>
  </rcc>
  <rcc rId="61855" sId="12">
    <oc r="O54">
      <v>42685</v>
    </oc>
    <nc r="O54"/>
  </rcc>
  <rcc rId="61856" sId="12">
    <oc r="P54">
      <v>2054</v>
    </oc>
    <nc r="P54"/>
  </rcc>
  <rcc rId="61857" sId="12">
    <nc r="A356">
      <v>108</v>
    </nc>
  </rcc>
  <rcc rId="61858" sId="12">
    <oc r="B356" t="inlineStr">
      <is>
        <t>Тарумовские РЭС</t>
      </is>
    </oc>
    <nc r="B356" t="inlineStr">
      <is>
        <t>Абакарова Далгат Магомедович</t>
      </is>
    </nc>
  </rcc>
  <rcc rId="61859" sId="12">
    <oc r="C356">
      <v>2324</v>
    </oc>
    <nc r="C356" t="inlineStr">
      <is>
        <t>жилой дом</t>
      </is>
    </nc>
  </rcc>
  <rcc rId="61860" sId="12">
    <oc r="D356">
      <v>42731</v>
    </oc>
    <nc r="D356" t="inlineStr">
      <is>
        <t>г. Махачкала, СО Мичурина, №240</t>
      </is>
    </nc>
  </rcc>
  <rcc rId="61861" sId="12">
    <oc r="E356" t="inlineStr">
      <is>
        <t>ООО "Айта Булуг", в лице директора С.А. Ганзикова</t>
      </is>
    </oc>
    <nc r="E356">
      <v>5</v>
    </nc>
  </rcc>
  <rcc rId="61862" sId="12">
    <oc r="F356" t="inlineStr">
      <is>
        <t>кашара</t>
      </is>
    </oc>
    <nc r="F356">
      <v>5</v>
    </nc>
  </rcc>
  <rcc rId="61863" sId="12">
    <oc r="G356" t="inlineStr">
      <is>
        <t>Республика Калмыкия, Лаганский район</t>
      </is>
    </oc>
    <nc r="G356">
      <v>0</v>
    </nc>
  </rcc>
  <rcc rId="61864" sId="12">
    <oc r="H356">
      <v>20</v>
    </oc>
    <nc r="H356">
      <v>0.4</v>
    </nc>
  </rcc>
  <rcc rId="61865" sId="12">
    <oc r="I356">
      <v>20</v>
    </oc>
    <nc r="I356" t="inlineStr">
      <is>
        <t>Мичурина/400</t>
      </is>
    </nc>
  </rcc>
  <rcc rId="61866" sId="12">
    <oc r="J356">
      <v>0</v>
    </oc>
    <nc r="J356">
      <v>3</v>
    </nc>
  </rcc>
  <rcc rId="61867" sId="12">
    <oc r="K356">
      <v>10</v>
    </oc>
    <nc r="K356" t="inlineStr">
      <is>
        <t>Приморская</t>
      </is>
    </nc>
  </rcc>
  <rcc rId="61868" sId="12">
    <oc r="L356" t="inlineStr">
      <is>
        <t>63 кВА</t>
      </is>
    </oc>
    <nc r="L356"/>
  </rcc>
  <rcc rId="61869" sId="12">
    <oc r="M356" t="inlineStr">
      <is>
        <t>ф №3</t>
      </is>
    </oc>
    <nc r="M356"/>
  </rcc>
  <rcc rId="61870" sId="12">
    <oc r="N356" t="inlineStr">
      <is>
        <t>Джигильта 110/10 кВ</t>
      </is>
    </oc>
    <nc r="N356"/>
  </rcc>
  <rcc rId="61871" sId="12">
    <oc r="O356">
      <v>42731</v>
    </oc>
    <nc r="O356"/>
  </rcc>
  <rcc rId="61872" sId="12">
    <oc r="P356">
      <v>2358</v>
    </oc>
    <nc r="P356"/>
  </rcc>
  <rcc rId="61873" sId="12">
    <nc r="A30">
      <v>109</v>
    </nc>
  </rcc>
  <rcc rId="61874" sId="12">
    <oc r="B30" t="inlineStr">
      <is>
        <t>Хасавюртовские РЭС</t>
      </is>
    </oc>
    <nc r="B30" t="inlineStr">
      <is>
        <t>Шамсудинов Артур Амиралиевич</t>
      </is>
    </nc>
  </rcc>
  <rcc rId="61875" sId="12">
    <oc r="C30">
      <v>1987</v>
    </oc>
    <nc r="C30" t="inlineStr">
      <is>
        <t>жилой дом</t>
      </is>
    </nc>
  </rcc>
  <rcc rId="61876" sId="12">
    <oc r="D30">
      <v>42677</v>
    </oc>
    <nc r="D30" t="inlineStr">
      <is>
        <t>г. Махачкала, с/т Пальмира, 495</t>
      </is>
    </nc>
  </rcc>
  <rcc rId="61877" sId="12">
    <oc r="E30" t="inlineStr">
      <is>
        <t>Темирагаев Руслан Султанович</t>
      </is>
    </oc>
    <nc r="E30">
      <v>3</v>
    </nc>
  </rcc>
  <rcc rId="61878" sId="12">
    <oc r="F30" t="inlineStr">
      <is>
        <t>жилой дом</t>
      </is>
    </oc>
    <nc r="F30">
      <v>3</v>
    </nc>
  </rcc>
  <rcc rId="61879" sId="12">
    <oc r="G30" t="inlineStr">
      <is>
        <t>РД, Хасавюртовский район, с.Нурадилово</t>
      </is>
    </oc>
    <nc r="G30">
      <v>0</v>
    </nc>
  </rcc>
  <rcc rId="61880" sId="12">
    <oc r="H30">
      <v>6</v>
    </oc>
    <nc r="H30">
      <v>0.4</v>
    </nc>
  </rcc>
  <rcc rId="61881" sId="12">
    <oc r="I30">
      <v>6</v>
    </oc>
    <nc r="I30" t="inlineStr">
      <is>
        <t>Пальмира/400</t>
      </is>
    </nc>
  </rcc>
  <rcc rId="61882" sId="12">
    <oc r="J30">
      <v>0</v>
    </oc>
    <nc r="J30">
      <v>3</v>
    </nc>
  </rcc>
  <rcc rId="61883" sId="12">
    <oc r="K30">
      <v>0.4</v>
    </oc>
    <nc r="K30" t="inlineStr">
      <is>
        <t>Приморская</t>
      </is>
    </nc>
  </rcc>
  <rcc rId="61884" sId="12">
    <oc r="L30" t="inlineStr">
      <is>
        <t>47/100</t>
      </is>
    </oc>
    <nc r="L30"/>
  </rcc>
  <rcc rId="61885" sId="12">
    <oc r="M30" t="inlineStr">
      <is>
        <t>ф№3</t>
      </is>
    </oc>
    <nc r="M30"/>
  </rcc>
  <rcc rId="61886" sId="12">
    <oc r="N30" t="inlineStr">
      <is>
        <t>Димитрова</t>
      </is>
    </oc>
    <nc r="N30"/>
  </rcc>
  <rcc rId="61887" sId="12">
    <oc r="O30">
      <v>42677</v>
    </oc>
    <nc r="O30"/>
  </rcc>
  <rcc rId="61888" sId="12">
    <oc r="P30">
      <v>2030</v>
    </oc>
    <nc r="P30"/>
  </rcc>
  <rcc rId="61889" sId="12">
    <nc r="A53">
      <v>111</v>
    </nc>
  </rcc>
  <rcc rId="61890" sId="12">
    <oc r="B53" t="inlineStr">
      <is>
        <t>Хасавюртовские РЭС</t>
      </is>
    </oc>
    <nc r="B53" t="inlineStr">
      <is>
        <t>Бакаева Эльмира Эльбрусовна</t>
      </is>
    </nc>
  </rcc>
  <rcc rId="61891" sId="12">
    <oc r="C53">
      <v>2010</v>
    </oc>
    <nc r="C53" t="inlineStr">
      <is>
        <t>жилой дом</t>
      </is>
    </nc>
  </rcc>
  <rcc rId="61892" sId="12">
    <oc r="D53">
      <v>42685</v>
    </oc>
    <nc r="D53" t="inlineStr">
      <is>
        <t>г. Махачкала, МКР Ипподром, уч. 150</t>
      </is>
    </nc>
  </rcc>
  <rcc rId="61893" sId="12">
    <oc r="E53" t="inlineStr">
      <is>
        <t>Арсаналиев Изамудин Залимханович</t>
      </is>
    </oc>
    <nc r="E53">
      <v>10</v>
    </nc>
  </rcc>
  <rcc rId="61894" sId="12">
    <oc r="F53" t="inlineStr">
      <is>
        <t>жилой дом</t>
      </is>
    </oc>
    <nc r="F53">
      <v>10</v>
    </nc>
  </rcc>
  <rcc rId="61895" sId="12">
    <oc r="G53" t="inlineStr">
      <is>
        <t>РД, Хасавюртовский район, с.Солнечное</t>
      </is>
    </oc>
    <nc r="G53">
      <v>0</v>
    </nc>
  </rcc>
  <rcc rId="61896" sId="12">
    <oc r="H53">
      <v>15</v>
    </oc>
    <nc r="H53">
      <v>0.4</v>
    </nc>
  </rcc>
  <rcc rId="61897" sId="12">
    <oc r="I53">
      <v>8</v>
    </oc>
    <nc r="I53" t="inlineStr">
      <is>
        <t>Скачки/630</t>
      </is>
    </nc>
  </rcc>
  <rcc rId="61898" sId="12">
    <oc r="J53">
      <v>7</v>
    </oc>
    <nc r="J53">
      <v>13</v>
    </nc>
  </rcc>
  <rcc rId="61899" sId="12">
    <oc r="K53">
      <v>10</v>
    </oc>
    <nc r="K53" t="inlineStr">
      <is>
        <t>Приморская</t>
      </is>
    </nc>
  </rcc>
  <rcc rId="61900" sId="12">
    <oc r="L53" t="inlineStr">
      <is>
        <t>замена 25 кВа</t>
      </is>
    </oc>
    <nc r="L53"/>
  </rcc>
  <rcc rId="61901" sId="12">
    <oc r="M53" t="inlineStr">
      <is>
        <t>ф№3</t>
      </is>
    </oc>
    <nc r="M53"/>
  </rcc>
  <rcc rId="61902" sId="12">
    <oc r="N53" t="inlineStr">
      <is>
        <t>Димитрова</t>
      </is>
    </oc>
    <nc r="N53"/>
  </rcc>
  <rcc rId="61903" sId="12">
    <oc r="O53">
      <v>42685</v>
    </oc>
    <nc r="O53"/>
  </rcc>
  <rcc rId="61904" sId="12">
    <oc r="P53">
      <v>2053</v>
    </oc>
    <nc r="P53"/>
  </rcc>
  <rcc rId="61905" sId="12">
    <nc r="A274">
      <v>26</v>
    </nc>
  </rcc>
  <rcc rId="61906" sId="12">
    <oc r="B274" t="inlineStr">
      <is>
        <t>Хасавюртовские РЭС</t>
      </is>
    </oc>
    <nc r="B274" t="inlineStr">
      <is>
        <t>Абдулаев Абдула Абубакарович</t>
      </is>
    </nc>
  </rcc>
  <rcc rId="61907" sId="12">
    <oc r="C274">
      <v>2004</v>
    </oc>
    <nc r="C274" t="inlineStr">
      <is>
        <t>мойка</t>
      </is>
    </nc>
  </rcc>
  <rcc rId="61908" sId="12">
    <oc r="D274">
      <v>42712</v>
    </oc>
    <nc r="D274" t="inlineStr">
      <is>
        <t>РД, Карабудахкентский район, свх. Бывшие земли "Рассвет" р-он ст. Ачи-су</t>
      </is>
    </nc>
  </rcc>
  <rcc rId="61909" sId="12">
    <oc r="E274" t="inlineStr">
      <is>
        <t>Администрация МО "село Борагангечув", в лице главы Джанхотова Хасайна Вахаевича</t>
      </is>
    </oc>
    <nc r="E274">
      <v>14</v>
    </nc>
  </rcc>
  <rcc rId="61910" sId="12">
    <oc r="F274" t="inlineStr">
      <is>
        <t>водяной насос  для населения</t>
      </is>
    </oc>
    <nc r="F274">
      <v>14</v>
    </nc>
  </rcc>
  <rcc rId="61911" sId="12">
    <oc r="G274" t="inlineStr">
      <is>
        <t>РД, Хасавюртовский район, с. Борагангечув</t>
      </is>
    </oc>
    <nc r="G274">
      <v>0</v>
    </nc>
  </rcc>
  <rcc rId="61912" sId="12">
    <oc r="H274">
      <v>3</v>
    </oc>
    <nc r="H274">
      <v>0.4</v>
    </nc>
  </rcc>
  <rcc rId="61913" sId="12">
    <oc r="I274">
      <v>3</v>
    </oc>
    <nc r="I274" t="inlineStr">
      <is>
        <t>3/250</t>
      </is>
    </nc>
  </rcc>
  <rcc rId="61914" sId="12">
    <oc r="J274">
      <v>0</v>
    </oc>
    <nc r="J274" t="inlineStr">
      <is>
        <t>ф №7</t>
      </is>
    </nc>
  </rcc>
  <rcc rId="61915" sId="12">
    <oc r="K274">
      <v>0.4</v>
    </oc>
    <nc r="K274" t="inlineStr">
      <is>
        <t>Рассвет</t>
      </is>
    </nc>
  </rcc>
  <rcc rId="61916" sId="12">
    <oc r="L274" t="inlineStr">
      <is>
        <t>22/250</t>
      </is>
    </oc>
    <nc r="L274"/>
  </rcc>
  <rcc rId="61917" sId="12">
    <oc r="M274" t="inlineStr">
      <is>
        <t>ф №3</t>
      </is>
    </oc>
    <nc r="M274"/>
  </rcc>
  <rcc rId="61918" sId="12">
    <oc r="N274" t="inlineStr">
      <is>
        <t>Димитрова</t>
      </is>
    </oc>
    <nc r="N274"/>
  </rcc>
  <rcc rId="61919" sId="12">
    <oc r="O274">
      <v>42718</v>
    </oc>
    <nc r="O274"/>
  </rcc>
  <rcc rId="61920" sId="12">
    <oc r="P274">
      <v>2276</v>
    </oc>
    <nc r="P274"/>
  </rcc>
  <rcc rId="61921" sId="12">
    <nc r="A118">
      <v>182</v>
    </nc>
  </rcc>
  <rcc rId="61922" sId="12">
    <oc r="B118" t="inlineStr">
      <is>
        <t>Северные РЭС (Казбековский МУ)</t>
      </is>
    </oc>
    <nc r="B118" t="inlineStr">
      <is>
        <t>Абдурахманов Альберт Пирмаго-медович</t>
      </is>
    </nc>
  </rcc>
  <rcc rId="61923" sId="12">
    <oc r="C118">
      <v>2076</v>
    </oc>
    <nc r="C118" t="inlineStr">
      <is>
        <t>жилой дом</t>
      </is>
    </nc>
  </rcc>
  <rcc rId="61924" sId="12">
    <oc r="D118">
      <v>42695</v>
    </oc>
    <nc r="D118" t="inlineStr">
      <is>
        <t>Кайтагский район,                       с. Маджалис, ниже мельницы</t>
      </is>
    </nc>
  </rcc>
  <rcc rId="61925" sId="12">
    <oc r="E118" t="inlineStr">
      <is>
        <t>Нуцалханов Мавлидин Имагасанович</t>
      </is>
    </oc>
    <nc r="E118">
      <v>2</v>
    </nc>
  </rcc>
  <rcc rId="61926" sId="12">
    <oc r="F118" t="inlineStr">
      <is>
        <t>магазин</t>
      </is>
    </oc>
    <nc r="F118">
      <v>2</v>
    </nc>
  </rcc>
  <rcc rId="61927" sId="12">
    <oc r="G118" t="inlineStr">
      <is>
        <t>Ахвахский район, с. Цияб Цолода</t>
      </is>
    </oc>
    <nc r="G118">
      <v>0</v>
    </nc>
  </rcc>
  <rcc rId="61928" sId="12">
    <oc r="H118">
      <v>13</v>
    </oc>
    <nc r="H118">
      <v>0.4</v>
    </nc>
  </rcc>
  <rcc rId="61929" sId="12">
    <oc r="I118">
      <v>13</v>
    </oc>
    <nc r="I118" t="inlineStr">
      <is>
        <t>26/160</t>
      </is>
    </nc>
  </rcc>
  <rcc rId="61930" sId="12">
    <oc r="J118">
      <v>0</v>
    </oc>
    <nc r="J118" t="inlineStr">
      <is>
        <t>Ф №1</t>
      </is>
    </nc>
  </rcc>
  <rcc rId="61931" sId="12">
    <oc r="K118">
      <v>0.4</v>
    </oc>
    <nc r="K118" t="inlineStr">
      <is>
        <t>Родниковая</t>
      </is>
    </nc>
  </rcc>
  <rcc rId="61932" sId="12">
    <oc r="L118" t="inlineStr">
      <is>
        <t>33/250</t>
      </is>
    </oc>
    <nc r="L118"/>
  </rcc>
  <rcc rId="61933" sId="12">
    <oc r="M118" t="inlineStr">
      <is>
        <t>ф № 1</t>
      </is>
    </oc>
    <nc r="M118"/>
  </rcc>
  <rcc rId="61934" sId="12">
    <oc r="N118" t="inlineStr">
      <is>
        <t>Димитрово 35/10 кВ</t>
      </is>
    </oc>
    <nc r="N118"/>
  </rcc>
  <rcc rId="61935" sId="12">
    <oc r="O118">
      <v>42696</v>
    </oc>
    <nc r="O118"/>
  </rcc>
  <rcc rId="61936" sId="12">
    <oc r="P118">
      <v>2120</v>
    </oc>
    <nc r="P118"/>
  </rcc>
  <rcc rId="61937" sId="12">
    <nc r="A471">
      <v>191</v>
    </nc>
  </rcc>
  <rcc rId="61938" sId="12">
    <oc r="B471" t="inlineStr">
      <is>
        <t xml:space="preserve"> ЦЭС
ЦРЭС</t>
      </is>
    </oc>
    <nc r="B471" t="inlineStr">
      <is>
        <t>Магомедкамилов Шамиль Тагирович</t>
      </is>
    </nc>
  </rcc>
  <rcc rId="61939" sId="12">
    <oc r="C471">
      <v>173</v>
    </oc>
    <nc r="C471" t="inlineStr">
      <is>
        <t>жилой дом</t>
      </is>
    </nc>
  </rcc>
  <rcc rId="61940" sId="12">
    <oc r="D471">
      <v>42717</v>
    </oc>
    <nc r="D471" t="inlineStr">
      <is>
        <t>Кайтагский район,                          с. Джибахни</t>
      </is>
    </nc>
  </rcc>
  <rcc rId="61941" sId="12">
    <oc r="E471" t="inlineStr">
      <is>
        <t>Ибрагимов 
Хизри Магомедрасулович</t>
      </is>
    </oc>
    <nc r="E471">
      <v>2</v>
    </nc>
  </rcc>
  <rcc rId="61942" sId="12">
    <oc r="F471" t="inlineStr">
      <is>
        <t>жилой дом</t>
      </is>
    </oc>
    <nc r="F471">
      <v>2</v>
    </nc>
  </rcc>
  <rcc rId="61943" sId="12">
    <oc r="G471" t="inlineStr">
      <is>
        <r>
          <t xml:space="preserve">кут.  Сафарали 
(Агрофирмы ЧОХ), </t>
        </r>
        <r>
          <rPr>
            <sz val="12"/>
            <color rgb="FF000000"/>
            <rFont val="Times New Roman"/>
            <family val="1"/>
            <charset val="204"/>
          </rPr>
          <t xml:space="preserve"> </t>
        </r>
        <r>
          <rPr>
            <sz val="12"/>
            <color theme="1"/>
            <rFont val="Times New Roman"/>
            <family val="1"/>
            <charset val="204"/>
          </rPr>
          <t>Кумторкалинский</t>
        </r>
        <r>
          <rPr>
            <sz val="12"/>
            <color rgb="FF000000"/>
            <rFont val="Times New Roman"/>
            <family val="1"/>
            <charset val="204"/>
          </rPr>
          <t xml:space="preserve"> </t>
        </r>
        <r>
          <rPr>
            <sz val="12"/>
            <color theme="1"/>
            <rFont val="Times New Roman"/>
            <family val="1"/>
            <charset val="204"/>
          </rPr>
          <t>район</t>
        </r>
      </is>
    </oc>
    <nc r="G471">
      <v>0</v>
    </nc>
  </rcc>
  <rcc rId="61944" sId="12">
    <oc r="H471">
      <v>10</v>
    </oc>
    <nc r="H471">
      <v>0.4</v>
    </nc>
  </rcc>
  <rcc rId="61945" sId="12">
    <oc r="I471">
      <v>10</v>
    </oc>
    <nc r="I471" t="inlineStr">
      <is>
        <t>22/63</t>
      </is>
    </nc>
  </rcc>
  <rcc rId="61946" sId="12">
    <oc r="J471">
      <v>0</v>
    </oc>
    <nc r="J471" t="inlineStr">
      <is>
        <t>Ф №2</t>
      </is>
    </nc>
  </rcc>
  <rcc rId="61947" sId="12">
    <oc r="K471">
      <v>0.4</v>
    </oc>
    <nc r="K471" t="inlineStr">
      <is>
        <t>Родниковая</t>
      </is>
    </nc>
  </rcc>
  <rcc rId="61948" sId="12">
    <oc r="L471" t="inlineStr">
      <is>
        <t xml:space="preserve">223/100 </t>
      </is>
    </oc>
    <nc r="L471"/>
  </rcc>
  <rcc rId="61949" sId="12">
    <oc r="M471" t="inlineStr">
      <is>
        <t>ф2</t>
      </is>
    </oc>
    <nc r="M471"/>
  </rcc>
  <rcc rId="61950" sId="12">
    <oc r="N471" t="inlineStr">
      <is>
        <t>Дурмаз</t>
      </is>
    </oc>
    <nc r="N471"/>
  </rcc>
  <rcc rId="61951" sId="12">
    <oc r="O471">
      <v>42717</v>
    </oc>
    <nc r="O471"/>
  </rcc>
  <rcc rId="61952" sId="12">
    <oc r="P471">
      <v>173</v>
    </oc>
    <nc r="P471"/>
  </rcc>
  <rcc rId="61953" sId="12">
    <nc r="A49">
      <v>192</v>
    </nc>
  </rcc>
  <rcc rId="61954" sId="12">
    <oc r="B49" t="inlineStr">
      <is>
        <t>Шамильские РЭС</t>
      </is>
    </oc>
    <nc r="B49" t="inlineStr">
      <is>
        <t>Мурадов Руслан Арслангереевич</t>
      </is>
    </nc>
  </rcc>
  <rcc rId="61955" sId="12">
    <oc r="C49">
      <v>2006</v>
    </oc>
    <nc r="C49" t="inlineStr">
      <is>
        <t>жилой дом</t>
      </is>
    </nc>
  </rcc>
  <rcc rId="61956" sId="12">
    <oc r="D49">
      <v>42683</v>
    </oc>
    <nc r="D49" t="inlineStr">
      <is>
        <t>Кайтагский район,                с. Джавгат, м-ть Буц/и ши</t>
      </is>
    </nc>
  </rcc>
  <rcc rId="61957" sId="12">
    <oc r="E49" t="inlineStr">
      <is>
        <t>Шабанов Курбангаджи Магомедович</t>
      </is>
    </oc>
    <nc r="E49">
      <v>2</v>
    </nc>
  </rcc>
  <rcc rId="61958" sId="12">
    <oc r="F49" t="inlineStr">
      <is>
        <t>магазин</t>
      </is>
    </oc>
    <nc r="F49">
      <v>2</v>
    </nc>
  </rcc>
  <rcc rId="61959" sId="12">
    <oc r="G49" t="inlineStr">
      <is>
        <t>РД, Шамильский район, с.Хебда</t>
      </is>
    </oc>
    <nc r="G49">
      <v>0</v>
    </nc>
  </rcc>
  <rcc rId="61960" sId="12">
    <oc r="H49">
      <v>15</v>
    </oc>
    <nc r="H49">
      <v>0.4</v>
    </nc>
  </rcc>
  <rcc rId="61961" sId="12">
    <oc r="I49">
      <v>15</v>
    </oc>
    <nc r="I49" t="inlineStr">
      <is>
        <t>11/60</t>
      </is>
    </nc>
  </rcc>
  <rcc rId="61962" sId="12">
    <oc r="J49">
      <v>0</v>
    </oc>
    <nc r="J49" t="inlineStr">
      <is>
        <t>Ф №2</t>
      </is>
    </nc>
  </rcc>
  <rcc rId="61963" sId="12">
    <oc r="K49">
      <v>0.4</v>
    </oc>
    <nc r="K49" t="inlineStr">
      <is>
        <t>Родниковая</t>
      </is>
    </nc>
  </rcc>
  <rcc rId="61964" sId="12">
    <oc r="L49" t="inlineStr">
      <is>
        <t>41/250</t>
      </is>
    </oc>
    <nc r="L49"/>
  </rcc>
  <rcc rId="61965" sId="12">
    <oc r="M49" t="inlineStr">
      <is>
        <t>ф№11</t>
      </is>
    </oc>
    <nc r="M49"/>
  </rcc>
  <rcc rId="61966" sId="12">
    <oc r="N49" t="inlineStr">
      <is>
        <t>Дылым</t>
      </is>
    </oc>
    <nc r="N49"/>
  </rcc>
  <rcc rId="61967" sId="12">
    <oc r="O49">
      <v>42683</v>
    </oc>
    <nc r="O49"/>
  </rcc>
  <rcc rId="61968" sId="12">
    <oc r="P49">
      <v>2049</v>
    </oc>
    <nc r="P49"/>
  </rcc>
  <rcc rId="61969" sId="12">
    <nc r="A360">
      <v>45</v>
    </nc>
  </rcc>
  <rcc rId="61970" sId="12">
    <oc r="B360" t="inlineStr">
      <is>
        <t>Северные РЭС (Казбековский МУ)</t>
      </is>
    </oc>
    <nc r="B360" t="inlineStr">
      <is>
        <t>Юсупов Рауф Юсупович</t>
      </is>
    </nc>
  </rcc>
  <rcc rId="61971" sId="12">
    <oc r="C360">
      <v>2330</v>
    </oc>
    <nc r="C360" t="inlineStr">
      <is>
        <t>шлакоблочный цех</t>
      </is>
    </nc>
  </rcc>
  <rcc rId="61972" sId="12">
    <oc r="D360">
      <v>42732</v>
    </oc>
    <nc r="D360" t="inlineStr">
      <is>
        <t>РД, Рутульский район, с. Хлют</t>
      </is>
    </nc>
  </rcc>
  <rcc rId="61973" sId="12">
    <oc r="E360" t="inlineStr">
      <is>
        <t>Шираев Паша Юсупович</t>
      </is>
    </oc>
    <nc r="E360">
      <v>15</v>
    </nc>
  </rcc>
  <rcc rId="61974" sId="12">
    <oc r="F360" t="inlineStr">
      <is>
        <t>столярный цех</t>
      </is>
    </oc>
    <nc r="F360">
      <v>15</v>
    </nc>
  </rcc>
  <rcc rId="61975" sId="12">
    <oc r="G360" t="inlineStr">
      <is>
        <t>РД, Казбековский район, с. Дылым, ул. И. Шамиля</t>
      </is>
    </oc>
    <nc r="G360">
      <v>0</v>
    </nc>
  </rcc>
  <rcc rId="61976" sId="12">
    <oc r="H360">
      <v>20</v>
    </oc>
    <nc r="H360">
      <v>10</v>
    </nc>
  </rcc>
  <rcc rId="61977" sId="12">
    <oc r="I360">
      <v>20</v>
    </oc>
    <nc r="I360" t="inlineStr">
      <is>
        <t>63 кВА</t>
      </is>
    </nc>
  </rcc>
  <rcc rId="61978" sId="12">
    <oc r="J360">
      <v>0</v>
    </oc>
    <nc r="J360" t="inlineStr">
      <is>
        <t>ф №2</t>
      </is>
    </nc>
  </rcc>
  <rcc rId="61979" sId="12">
    <oc r="K360">
      <v>0.4</v>
    </oc>
    <nc r="K360" t="inlineStr">
      <is>
        <t>Рутул</t>
      </is>
    </nc>
  </rcc>
  <rcc rId="61980" sId="12">
    <oc r="L360" t="inlineStr">
      <is>
        <t>35/160</t>
      </is>
    </oc>
    <nc r="L360"/>
  </rcc>
  <rcc rId="61981" sId="12">
    <oc r="M360" t="inlineStr">
      <is>
        <t>ф №1</t>
      </is>
    </oc>
    <nc r="M360"/>
  </rcc>
  <rcc rId="61982" sId="12">
    <oc r="N360" t="inlineStr">
      <is>
        <t xml:space="preserve">Дылым </t>
      </is>
    </oc>
    <nc r="N360"/>
  </rcc>
  <rcc rId="61983" sId="12">
    <oc r="O360">
      <v>42732</v>
    </oc>
    <nc r="O360"/>
  </rcc>
  <rcc rId="61984" sId="12">
    <oc r="P360">
      <v>2362</v>
    </oc>
    <nc r="P360"/>
  </rcc>
  <rcc rId="61985" sId="12">
    <nc r="A98">
      <v>165</v>
    </nc>
  </rcc>
  <rcc rId="61986" sId="12">
    <oc r="B98" t="inlineStr">
      <is>
        <t>Северные РЭС (Казбековский МУ)</t>
      </is>
    </oc>
    <nc r="B98" t="inlineStr">
      <is>
        <t>Адиширинова Иминат Казимагомедовна</t>
      </is>
    </nc>
  </rcc>
  <rcc rId="61987" sId="12">
    <oc r="C98">
      <v>2054</v>
    </oc>
    <nc r="C98" t="inlineStr">
      <is>
        <t>жилой дом</t>
      </is>
    </nc>
  </rcc>
  <rcc rId="61988" sId="12">
    <oc r="D98">
      <v>42692</v>
    </oc>
    <nc r="D98" t="inlineStr">
      <is>
        <t>Сул.-Стальский район,            с.Куркент, ул.Калинина,1</t>
      </is>
    </nc>
  </rcc>
  <rcc rId="61989" sId="12">
    <oc r="E98" t="inlineStr">
      <is>
        <t>Дибирова Равзанат Изатбеговна</t>
      </is>
    </oc>
    <nc r="E98">
      <v>14</v>
    </nc>
  </rcc>
  <rcc rId="61990" sId="12">
    <oc r="F98" t="inlineStr">
      <is>
        <t>электробытовые приборы</t>
      </is>
    </oc>
    <nc r="F98">
      <v>14</v>
    </nc>
  </rcc>
  <rcc rId="61991" sId="12">
    <oc r="G98" t="inlineStr">
      <is>
        <t>РД, Казбековский район, с. Дылым</t>
      </is>
    </oc>
    <nc r="G98">
      <v>0</v>
    </nc>
  </rcc>
  <rcc rId="61992" sId="12">
    <oc r="H98">
      <v>3</v>
    </oc>
    <nc r="H98">
      <v>0.4</v>
    </nc>
  </rcc>
  <rcc rId="61993" sId="12">
    <oc r="I98">
      <v>3</v>
    </oc>
    <nc r="I98" t="inlineStr">
      <is>
        <t>8/100</t>
      </is>
    </nc>
  </rcc>
  <rcc rId="61994" sId="12">
    <oc r="J98">
      <v>0</v>
    </oc>
    <nc r="J98" t="inlineStr">
      <is>
        <t>Ф №2</t>
      </is>
    </nc>
  </rcc>
  <rcc rId="61995" sId="12">
    <oc r="K98">
      <v>0.4</v>
    </oc>
    <nc r="K98" t="inlineStr">
      <is>
        <t>Сардаркент</t>
      </is>
    </nc>
  </rcc>
  <rcc rId="61996" sId="12">
    <oc r="L98" t="inlineStr">
      <is>
        <t>38/160</t>
      </is>
    </oc>
    <nc r="L98"/>
  </rcc>
  <rcc rId="61997" sId="12">
    <oc r="M98" t="inlineStr">
      <is>
        <t>ф № 1</t>
      </is>
    </oc>
    <nc r="M98"/>
  </rcc>
  <rcc rId="61998" sId="12">
    <oc r="N98" t="inlineStr">
      <is>
        <t>Дылым 110/35 10 кВ</t>
      </is>
    </oc>
    <nc r="N98"/>
  </rcc>
  <rcc rId="61999" sId="12">
    <oc r="O98">
      <v>42692</v>
    </oc>
    <nc r="O98"/>
  </rcc>
  <rcc rId="62000" sId="12">
    <oc r="P98">
      <v>2100</v>
    </oc>
    <nc r="P98"/>
  </rcc>
  <rcc rId="62001" sId="12">
    <nc r="A99">
      <v>171</v>
    </nc>
  </rcc>
  <rcc rId="62002" sId="12">
    <oc r="B99" t="inlineStr">
      <is>
        <t>Северные РЭС (Казбековский МУ)</t>
      </is>
    </oc>
    <nc r="B99" t="inlineStr">
      <is>
        <t>Джавадов Олег Гаджибалаевич</t>
      </is>
    </nc>
  </rcc>
  <rcc rId="62003" sId="12">
    <oc r="C99">
      <v>2055</v>
    </oc>
    <nc r="C99" t="inlineStr">
      <is>
        <t>жилой дом</t>
      </is>
    </nc>
  </rcc>
  <rcc rId="62004" sId="12">
    <oc r="D99">
      <v>42692</v>
    </oc>
    <nc r="D99" t="inlineStr">
      <is>
        <t xml:space="preserve">Сул.-Стальский район,            с.Куркент </t>
      </is>
    </nc>
  </rcc>
  <rcc rId="62005" sId="12">
    <oc r="E99" t="inlineStr">
      <is>
        <t>Исаков Садрудин Абдулбасирович</t>
      </is>
    </oc>
    <nc r="E99">
      <v>5</v>
    </nc>
  </rcc>
  <rcc rId="62006" sId="12">
    <oc r="F99" t="inlineStr">
      <is>
        <t>электробытовая техника</t>
      </is>
    </oc>
    <nc r="F99">
      <v>5</v>
    </nc>
  </rcc>
  <rcc rId="62007" sId="12">
    <oc r="G99" t="inlineStr">
      <is>
        <t>РД, Казбековский район, с. Хубар, ул. им. С.Абубакарова, д. 6</t>
      </is>
    </oc>
    <nc r="G99">
      <v>0</v>
    </nc>
  </rcc>
  <rcc rId="62008" sId="12">
    <oc r="H99">
      <v>3</v>
    </oc>
    <nc r="H99">
      <v>0.4</v>
    </nc>
  </rcc>
  <rcc rId="62009" sId="12">
    <oc r="I99">
      <v>3</v>
    </oc>
    <nc r="I99" t="inlineStr">
      <is>
        <t>5/250</t>
      </is>
    </nc>
  </rcc>
  <rcc rId="62010" sId="12">
    <oc r="J99">
      <v>0</v>
    </oc>
    <nc r="J99" t="inlineStr">
      <is>
        <t>Ф №2</t>
      </is>
    </nc>
  </rcc>
  <rcc rId="62011" sId="12">
    <oc r="K99">
      <v>0.4</v>
    </oc>
    <nc r="K99" t="inlineStr">
      <is>
        <t>Сардаркент</t>
      </is>
    </nc>
  </rcc>
  <rcc rId="62012" sId="12">
    <oc r="L99" t="inlineStr">
      <is>
        <t>18/63</t>
      </is>
    </oc>
    <nc r="L99"/>
  </rcc>
  <rcc rId="62013" sId="12">
    <oc r="M99" t="inlineStr">
      <is>
        <t>ф № 3</t>
      </is>
    </oc>
    <nc r="M99"/>
  </rcc>
  <rcc rId="62014" sId="12">
    <oc r="N99" t="inlineStr">
      <is>
        <t>Дылым 110/35 10 кВ</t>
      </is>
    </oc>
    <nc r="N99"/>
  </rcc>
  <rcc rId="62015" sId="12">
    <oc r="O99">
      <v>42692</v>
    </oc>
    <nc r="O99"/>
  </rcc>
  <rcc rId="62016" sId="12">
    <oc r="P99">
      <v>2101</v>
    </oc>
    <nc r="P99"/>
  </rcc>
  <rcc rId="62017" sId="12">
    <nc r="A100">
      <v>124</v>
    </nc>
  </rcc>
  <rcc rId="62018" sId="12">
    <oc r="B100" t="inlineStr">
      <is>
        <t>Северные РЭС (Казбековский МУ)</t>
      </is>
    </oc>
    <nc r="B100" t="inlineStr">
      <is>
        <t>Ярагиева Наида Исмаиловна</t>
      </is>
    </nc>
  </rcc>
  <rcc rId="62019" sId="12">
    <oc r="C100">
      <v>2056</v>
    </oc>
    <nc r="C100" t="inlineStr">
      <is>
        <t>жилой дом</t>
      </is>
    </nc>
  </rcc>
  <rcc rId="62020" sId="12">
    <oc r="D100">
      <v>42692</v>
    </oc>
    <nc r="D100" t="inlineStr">
      <is>
        <t>Кизлярский район, с. Ст. Серебряковка</t>
      </is>
    </nc>
  </rcc>
  <rcc rId="62021" sId="12">
    <oc r="E100" t="inlineStr">
      <is>
        <t>Алисултанова Барият Сахратулаевна</t>
      </is>
    </oc>
    <nc r="E100">
      <v>4</v>
    </nc>
  </rcc>
  <rcc rId="62022" sId="12">
    <oc r="F100" t="inlineStr">
      <is>
        <t>электробытовые приборы</t>
      </is>
    </oc>
    <nc r="F100">
      <v>4</v>
    </nc>
  </rcc>
  <rcc rId="62023" sId="12">
    <oc r="G100" t="inlineStr">
      <is>
        <t>РД, Казбековский район, с. Хубар, ул. им. Халида Мазакова, д. 1</t>
      </is>
    </oc>
    <nc r="G100">
      <v>0</v>
    </nc>
  </rcc>
  <rcc rId="62024" sId="12">
    <oc r="H100">
      <v>3</v>
    </oc>
    <nc r="H100">
      <v>0.4</v>
    </nc>
  </rcc>
  <rcc rId="62025" sId="12">
    <oc r="I100">
      <v>3</v>
    </oc>
    <nc r="I100" t="inlineStr">
      <is>
        <t>060105/160 кВА</t>
      </is>
    </nc>
  </rcc>
  <rcc rId="62026" sId="12">
    <oc r="J100">
      <v>0</v>
    </oc>
    <nc r="J100" t="inlineStr">
      <is>
        <t>ф№1</t>
      </is>
    </nc>
  </rcc>
  <rcc rId="62027" sId="12">
    <oc r="K100">
      <v>0.4</v>
    </oc>
    <nc r="K100" t="inlineStr">
      <is>
        <t>Серебряковка</t>
      </is>
    </nc>
  </rcc>
  <rcc rId="62028" sId="12">
    <oc r="L100" t="inlineStr">
      <is>
        <t>18/100</t>
      </is>
    </oc>
    <nc r="L100"/>
  </rcc>
  <rcc rId="62029" sId="12">
    <oc r="M100" t="inlineStr">
      <is>
        <t>ф № 3</t>
      </is>
    </oc>
    <nc r="M100"/>
  </rcc>
  <rcc rId="62030" sId="12">
    <oc r="N100" t="inlineStr">
      <is>
        <t>Дылым 110/35 10 кВ</t>
      </is>
    </oc>
    <nc r="N100"/>
  </rcc>
  <rcc rId="62031" sId="12">
    <oc r="O100">
      <v>42692</v>
    </oc>
    <nc r="O100"/>
  </rcc>
  <rcc rId="62032" sId="12">
    <oc r="P100">
      <v>2102</v>
    </oc>
    <nc r="P100"/>
  </rcc>
  <rcc rId="62033" sId="12">
    <nc r="A101">
      <v>138</v>
    </nc>
  </rcc>
  <rcc rId="62034" sId="12">
    <oc r="B101" t="inlineStr">
      <is>
        <t>Северные РЭС (Казбековский МУ)</t>
      </is>
    </oc>
    <nc r="B101" t="inlineStr">
      <is>
        <t>Давудов Магомед Юсупович</t>
      </is>
    </nc>
  </rcc>
  <rcc rId="62035" sId="12">
    <oc r="C101">
      <v>2057</v>
    </oc>
    <nc r="C101" t="inlineStr">
      <is>
        <t>жилой дом</t>
      </is>
    </nc>
  </rcc>
  <rcc rId="62036" sId="12">
    <oc r="D101">
      <v>42692</v>
    </oc>
    <nc r="D101" t="inlineStr">
      <is>
        <t>Кизлярский район, с. Малая-Арешевка</t>
      </is>
    </nc>
  </rcc>
  <rcc rId="62037" sId="12">
    <oc r="E101" t="inlineStr">
      <is>
        <t>Кадиев Висирхан Усманович</t>
      </is>
    </oc>
    <nc r="E101">
      <v>4</v>
    </nc>
  </rcc>
  <rcc rId="62038" sId="12">
    <oc r="F101" t="inlineStr">
      <is>
        <t>электробытовая техника</t>
      </is>
    </oc>
    <nc r="F101">
      <v>4</v>
    </nc>
  </rcc>
  <rcc rId="62039" sId="12">
    <oc r="G101" t="inlineStr">
      <is>
        <t>РД, Казбековский район, с. Хубар, ул. Сайидмухаммада Абубакарова 2-й, д. 34</t>
      </is>
    </oc>
    <nc r="G101">
      <v>0</v>
    </nc>
  </rcc>
  <rcc rId="62040" sId="12">
    <oc r="H101">
      <v>3</v>
    </oc>
    <nc r="H101">
      <v>0.4</v>
    </nc>
  </rcc>
  <rcc rId="62041" sId="12">
    <oc r="I101">
      <v>3</v>
    </oc>
    <nc r="I101" t="inlineStr">
      <is>
        <t>060206/160 кВА</t>
      </is>
    </nc>
  </rcc>
  <rcc rId="62042" sId="12">
    <oc r="J101">
      <v>0</v>
    </oc>
    <nc r="J101" t="inlineStr">
      <is>
        <t>ф№2</t>
      </is>
    </nc>
  </rcc>
  <rcc rId="62043" sId="12">
    <oc r="K101">
      <v>0.4</v>
    </oc>
    <nc r="K101" t="inlineStr">
      <is>
        <t>Серебряковка</t>
      </is>
    </nc>
  </rcc>
  <rcc rId="62044" sId="12">
    <oc r="L101" t="inlineStr">
      <is>
        <t>18/63</t>
      </is>
    </oc>
    <nc r="L101"/>
  </rcc>
  <rcc rId="62045" sId="12">
    <oc r="M101" t="inlineStr">
      <is>
        <t xml:space="preserve">ф №3 </t>
      </is>
    </oc>
    <nc r="M101"/>
  </rcc>
  <rcc rId="62046" sId="12">
    <oc r="N101" t="inlineStr">
      <is>
        <t>Дылым 110/35 10 кВ</t>
      </is>
    </oc>
    <nc r="N101"/>
  </rcc>
  <rcc rId="62047" sId="12">
    <oc r="O101">
      <v>42692</v>
    </oc>
    <nc r="O101"/>
  </rcc>
  <rcc rId="62048" sId="12">
    <oc r="P101">
      <v>2103</v>
    </oc>
    <nc r="P101"/>
  </rcc>
  <rcc rId="62049" sId="12">
    <nc r="A102">
      <v>144</v>
    </nc>
  </rcc>
  <rcc rId="62050" sId="12">
    <oc r="B102" t="inlineStr">
      <is>
        <t>Северные РЭС (Казбековский МУ)</t>
      </is>
    </oc>
    <nc r="B102" t="inlineStr">
      <is>
        <t>Далгатов Шагрурамазан Туйлаевич</t>
      </is>
    </nc>
  </rcc>
  <rcc rId="62051" sId="12">
    <oc r="C102">
      <v>2058</v>
    </oc>
    <nc r="C102" t="inlineStr">
      <is>
        <t>жилой дом</t>
      </is>
    </nc>
  </rcc>
  <rcc rId="62052" sId="12">
    <oc r="D102">
      <v>42692</v>
    </oc>
    <nc r="D102" t="inlineStr">
      <is>
        <t>Кизлярский район, с. М-Арешевка</t>
      </is>
    </nc>
  </rcc>
  <rcc rId="62053" sId="12">
    <oc r="E102" t="inlineStr">
      <is>
        <t>Гунашова Марзият Гунашовна</t>
      </is>
    </oc>
    <nc r="E102">
      <v>4</v>
    </nc>
  </rcc>
  <rcc rId="62054" sId="12">
    <oc r="F102" t="inlineStr">
      <is>
        <t>электробытовая техника</t>
      </is>
    </oc>
    <nc r="F102">
      <v>4</v>
    </nc>
  </rcc>
  <rcc rId="62055" sId="12">
    <oc r="G102" t="inlineStr">
      <is>
        <t>РД, Казбековский район, с. Хубар, ул. им. Расула Гамзатова, д. 10</t>
      </is>
    </oc>
    <nc r="G102">
      <v>0</v>
    </nc>
  </rcc>
  <rcc rId="62056" sId="12">
    <oc r="H102">
      <v>3</v>
    </oc>
    <nc r="H102">
      <v>0.4</v>
    </nc>
  </rcc>
  <rcc rId="62057" sId="12">
    <oc r="I102">
      <v>3</v>
    </oc>
    <nc r="I102" t="inlineStr">
      <is>
        <t>060203/160 кВА</t>
      </is>
    </nc>
  </rcc>
  <rcc rId="62058" sId="12">
    <oc r="J102">
      <v>0</v>
    </oc>
    <nc r="J102" t="inlineStr">
      <is>
        <t>ф№2</t>
      </is>
    </nc>
  </rcc>
  <rcc rId="62059" sId="12">
    <oc r="K102">
      <v>0.4</v>
    </oc>
    <nc r="K102" t="inlineStr">
      <is>
        <t>Серебряковка</t>
      </is>
    </nc>
  </rcc>
  <rcc rId="62060" sId="12">
    <oc r="L102" t="inlineStr">
      <is>
        <t>12/160</t>
      </is>
    </oc>
    <nc r="L102"/>
  </rcc>
  <rcc rId="62061" sId="12">
    <oc r="M102" t="inlineStr">
      <is>
        <t>ф № 3</t>
      </is>
    </oc>
    <nc r="M102"/>
  </rcc>
  <rcc rId="62062" sId="12">
    <oc r="N102" t="inlineStr">
      <is>
        <t>Дылым 110/35 10 кВ</t>
      </is>
    </oc>
    <nc r="N102"/>
  </rcc>
  <rcc rId="62063" sId="12">
    <oc r="O102">
      <v>42692</v>
    </oc>
    <nc r="O102"/>
  </rcc>
  <rcc rId="62064" sId="12">
    <oc r="P102">
      <v>2104</v>
    </oc>
    <nc r="P102"/>
  </rcc>
  <rcc rId="62065" sId="12">
    <nc r="A103">
      <v>151</v>
    </nc>
  </rcc>
  <rcc rId="62066" sId="12">
    <oc r="B103" t="inlineStr">
      <is>
        <t>Северные РЭС (Казбековский МУ)</t>
      </is>
    </oc>
    <nc r="B103" t="inlineStr">
      <is>
        <t>Ферзалиев   Руслан Гаджимирзоевич</t>
      </is>
    </nc>
  </rcc>
  <rcc rId="62067" sId="12">
    <oc r="C103">
      <v>2059</v>
    </oc>
    <nc r="C103" t="inlineStr">
      <is>
        <t>жилой дом</t>
      </is>
    </nc>
  </rcc>
  <rcc rId="62068" sId="12">
    <oc r="D103">
      <v>42692</v>
    </oc>
    <nc r="D103" t="inlineStr">
      <is>
        <t xml:space="preserve">Сул.-Стальский район,                        с. Ново-Мака </t>
      </is>
    </nc>
  </rcc>
  <rcc rId="62069" sId="12">
    <oc r="E103" t="inlineStr">
      <is>
        <t>Меджидов Рамазан Остарбекович</t>
      </is>
    </oc>
    <nc r="E103">
      <v>6</v>
    </nc>
  </rcc>
  <rcc rId="62070" sId="12">
    <oc r="F103" t="inlineStr">
      <is>
        <t>электробытовая техника</t>
      </is>
    </oc>
    <nc r="F103">
      <v>6</v>
    </nc>
  </rcc>
  <rcc rId="62071" sId="12">
    <oc r="G103" t="inlineStr">
      <is>
        <t>РД, Казбековский район, с. Дылым</t>
      </is>
    </oc>
    <nc r="G103">
      <v>0</v>
    </nc>
  </rcc>
  <rcc rId="62072" sId="12">
    <oc r="H103">
      <v>3</v>
    </oc>
    <nc r="H103">
      <v>0.4</v>
    </nc>
  </rcc>
  <rcc rId="62073" sId="12">
    <oc r="I103">
      <v>3</v>
    </oc>
    <nc r="I103" t="inlineStr">
      <is>
        <t>26/250</t>
      </is>
    </nc>
  </rcc>
  <rcc rId="62074" sId="12">
    <oc r="J103">
      <v>0</v>
    </oc>
    <nc r="J103" t="inlineStr">
      <is>
        <t>Ф №4</t>
      </is>
    </nc>
  </rcc>
  <rcc rId="62075" sId="12">
    <oc r="K103">
      <v>0.4</v>
    </oc>
    <nc r="K103" t="inlineStr">
      <is>
        <t>Советская</t>
      </is>
    </nc>
  </rcc>
  <rcc rId="62076" sId="12">
    <oc r="L103" t="inlineStr">
      <is>
        <t>39/250</t>
      </is>
    </oc>
    <nc r="L103"/>
  </rcc>
  <rcc rId="62077" sId="12">
    <oc r="M103" t="inlineStr">
      <is>
        <t>ф № 1</t>
      </is>
    </oc>
    <nc r="M103"/>
  </rcc>
  <rcc rId="62078" sId="12">
    <oc r="N103" t="inlineStr">
      <is>
        <t>Дылым 110/35 10 кВ</t>
      </is>
    </oc>
    <nc r="N103"/>
  </rcc>
  <rcc rId="62079" sId="12">
    <oc r="O103">
      <v>42692</v>
    </oc>
    <nc r="O103"/>
  </rcc>
  <rcc rId="62080" sId="12">
    <oc r="P103">
      <v>2105</v>
    </oc>
    <nc r="P103"/>
  </rcc>
  <rcc rId="62081" sId="12">
    <nc r="A104">
      <v>152</v>
    </nc>
  </rcc>
  <rcc rId="62082" sId="12">
    <oc r="B104" t="inlineStr">
      <is>
        <t>Северные РЭС (Казбековский МУ)</t>
      </is>
    </oc>
    <nc r="B104" t="inlineStr">
      <is>
        <t>Мирзоев Назир Тагирбекович</t>
      </is>
    </nc>
  </rcc>
  <rcc rId="62083" sId="12">
    <oc r="C104">
      <v>2060</v>
    </oc>
    <nc r="C104" t="inlineStr">
      <is>
        <t>жилой дом</t>
      </is>
    </nc>
  </rcc>
  <rcc rId="62084" sId="12">
    <oc r="D104">
      <v>42692</v>
    </oc>
    <nc r="D104" t="inlineStr">
      <is>
        <t xml:space="preserve">Сул.-Стальский район, с. Эминхюр </t>
      </is>
    </nc>
  </rcc>
  <rcc rId="62085" sId="12">
    <oc r="E104" t="inlineStr">
      <is>
        <t>Кутараев Усман Сулайманович</t>
      </is>
    </oc>
    <nc r="E104">
      <v>6</v>
    </nc>
  </rcc>
  <rcc rId="62086" sId="12">
    <oc r="F104" t="inlineStr">
      <is>
        <t>электробытовая техника</t>
      </is>
    </oc>
    <nc r="F104">
      <v>6</v>
    </nc>
  </rcc>
  <rcc rId="62087" sId="12">
    <oc r="G104" t="inlineStr">
      <is>
        <t>РД, Казбековский район, с. Дылым</t>
      </is>
    </oc>
    <nc r="G104">
      <v>0</v>
    </nc>
  </rcc>
  <rcc rId="62088" sId="12">
    <oc r="H104">
      <v>3</v>
    </oc>
    <nc r="H104">
      <v>0.4</v>
    </nc>
  </rcc>
  <rcc rId="62089" sId="12">
    <oc r="I104">
      <v>3</v>
    </oc>
    <nc r="I104" t="inlineStr">
      <is>
        <t>1/100</t>
      </is>
    </nc>
  </rcc>
  <rcc rId="62090" sId="12">
    <oc r="J104">
      <v>0</v>
    </oc>
    <nc r="J104" t="inlineStr">
      <is>
        <t>Ф №4</t>
      </is>
    </nc>
  </rcc>
  <rcc rId="62091" sId="12">
    <oc r="K104">
      <v>0.4</v>
    </oc>
    <nc r="K104" t="inlineStr">
      <is>
        <t>Советская</t>
      </is>
    </nc>
  </rcc>
  <rcc rId="62092" sId="12">
    <oc r="L104" t="inlineStr">
      <is>
        <t>36/250</t>
      </is>
    </oc>
    <nc r="L104"/>
  </rcc>
  <rcc rId="62093" sId="12">
    <oc r="M104" t="inlineStr">
      <is>
        <t>ф № 1</t>
      </is>
    </oc>
    <nc r="M104"/>
  </rcc>
  <rcc rId="62094" sId="12">
    <oc r="N104" t="inlineStr">
      <is>
        <t>Дылым 110/35 10 кВ</t>
      </is>
    </oc>
    <nc r="N104"/>
  </rcc>
  <rcc rId="62095" sId="12">
    <oc r="O104">
      <v>42692</v>
    </oc>
    <nc r="O104"/>
  </rcc>
  <rcc rId="62096" sId="12">
    <oc r="P104">
      <v>2106</v>
    </oc>
    <nc r="P104"/>
  </rcc>
  <rcc rId="62097" sId="12">
    <nc r="A105">
      <v>164</v>
    </nc>
  </rcc>
  <rcc rId="62098" sId="12">
    <oc r="B105" t="inlineStr">
      <is>
        <t>Северные РЭС (Казбековский МУ)</t>
      </is>
    </oc>
    <nc r="B105" t="inlineStr">
      <is>
        <t>Качаев Шакир Казиевич</t>
      </is>
    </nc>
  </rcc>
  <rcc rId="62099" sId="12">
    <oc r="C105">
      <v>2061</v>
    </oc>
    <nc r="C105" t="inlineStr">
      <is>
        <t>жилой дом</t>
      </is>
    </nc>
  </rcc>
  <rcc rId="62100" sId="12">
    <oc r="D105">
      <v>42692</v>
    </oc>
    <nc r="D105" t="inlineStr">
      <is>
        <t>Магарамкентский район, с.Советское</t>
      </is>
    </nc>
  </rcc>
  <rcc rId="62101" sId="12">
    <oc r="E105" t="inlineStr">
      <is>
        <t>Магомедов Султан Висрулаевич</t>
      </is>
    </oc>
    <nc r="E105">
      <v>5</v>
    </nc>
  </rcc>
  <rcc rId="62102" sId="12">
    <oc r="F105" t="inlineStr">
      <is>
        <t>электробытовая техника</t>
      </is>
    </oc>
    <nc r="F105">
      <v>5</v>
    </nc>
  </rcc>
  <rcc rId="62103" sId="12">
    <oc r="G105" t="inlineStr">
      <is>
        <t>РД, Казбековский район, с. Хубар, ул. Курамагомеда Рамазанова, д. 14</t>
      </is>
    </oc>
    <nc r="G105">
      <v>0</v>
    </nc>
  </rcc>
  <rcc rId="62104" sId="12">
    <oc r="H105">
      <v>3</v>
    </oc>
    <nc r="H105">
      <v>0.4</v>
    </nc>
  </rcc>
  <rcc rId="62105" sId="12">
    <oc r="I105">
      <v>3</v>
    </oc>
    <nc r="I105" t="inlineStr">
      <is>
        <t>8/100</t>
      </is>
    </nc>
  </rcc>
  <rcc rId="62106" sId="12">
    <oc r="J105">
      <v>0</v>
    </oc>
    <nc r="J105" t="inlineStr">
      <is>
        <t>Ф №3</t>
      </is>
    </nc>
  </rcc>
  <rcc rId="62107" sId="12">
    <oc r="K105">
      <v>0.4</v>
    </oc>
    <nc r="K105" t="inlineStr">
      <is>
        <t>Советская</t>
      </is>
    </nc>
  </rcc>
  <rcc rId="62108" sId="12">
    <oc r="L105" t="inlineStr">
      <is>
        <t>18/63</t>
      </is>
    </oc>
    <nc r="L105"/>
  </rcc>
  <rcc rId="62109" sId="12">
    <oc r="M105" t="inlineStr">
      <is>
        <t>ф № 3</t>
      </is>
    </oc>
    <nc r="M105"/>
  </rcc>
  <rcc rId="62110" sId="12">
    <oc r="N105" t="inlineStr">
      <is>
        <t>Дылым 110/35 10 кВ</t>
      </is>
    </oc>
    <nc r="N105"/>
  </rcc>
  <rcc rId="62111" sId="12">
    <oc r="O105">
      <v>42692</v>
    </oc>
    <nc r="O105"/>
  </rcc>
  <rcc rId="62112" sId="12">
    <oc r="P105">
      <v>2107</v>
    </oc>
    <nc r="P105"/>
  </rcc>
  <rcc rId="62113" sId="12">
    <nc r="A106">
      <v>226</v>
    </nc>
  </rcc>
  <rcc rId="62114" sId="12">
    <oc r="B106" t="inlineStr">
      <is>
        <t>Северные РЭС (Казбековский МУ)</t>
      </is>
    </oc>
    <nc r="B106" t="inlineStr">
      <is>
        <t>Ферзалиев Руслан Гаджимирзоевич</t>
      </is>
    </nc>
  </rcc>
  <rcc rId="62115" sId="12">
    <oc r="C106">
      <v>2062</v>
    </oc>
    <nc r="C106" t="inlineStr">
      <is>
        <t>жилой дом</t>
      </is>
    </nc>
  </rcc>
  <rcc rId="62116" sId="12">
    <oc r="D106">
      <v>42692</v>
    </oc>
    <nc r="D106" t="inlineStr">
      <is>
        <t xml:space="preserve">Сул.-Стальский район,                      с. Новая-Мака </t>
      </is>
    </nc>
  </rcc>
  <rcc rId="62117" sId="12">
    <oc r="E106" t="inlineStr">
      <is>
        <t>Магомедшагирова Суайбат Абужанатовна</t>
      </is>
    </oc>
    <nc r="E106">
      <v>3</v>
    </nc>
  </rcc>
  <rcc rId="62118" sId="12">
    <oc r="F106" t="inlineStr">
      <is>
        <t>электробытовая техника</t>
      </is>
    </oc>
    <nc r="F106">
      <v>3</v>
    </nc>
  </rcc>
  <rcc rId="62119" sId="12">
    <oc r="G106" t="inlineStr">
      <is>
        <t>РД, Казбековский район, с. Инчха</t>
      </is>
    </oc>
    <nc r="G106">
      <v>0</v>
    </nc>
  </rcc>
  <rcc rId="62120" sId="12">
    <oc r="H106">
      <v>3</v>
    </oc>
    <nc r="H106">
      <v>0.4</v>
    </nc>
  </rcc>
  <rcc rId="62121" sId="12">
    <oc r="I106">
      <v>3</v>
    </oc>
    <nc r="I106" t="inlineStr">
      <is>
        <t>26/250</t>
      </is>
    </nc>
  </rcc>
  <rcc rId="62122" sId="12">
    <oc r="J106">
      <v>0</v>
    </oc>
    <nc r="J106" t="inlineStr">
      <is>
        <t>Ф №4</t>
      </is>
    </nc>
  </rcc>
  <rcc rId="62123" sId="12">
    <oc r="K106">
      <v>0.4</v>
    </oc>
    <nc r="K106" t="inlineStr">
      <is>
        <t>Советская</t>
      </is>
    </nc>
  </rcc>
  <rcc rId="62124" sId="12">
    <oc r="L106" t="inlineStr">
      <is>
        <t>18/63</t>
      </is>
    </oc>
    <nc r="L106"/>
  </rcc>
  <rcc rId="62125" sId="12">
    <oc r="M106" t="inlineStr">
      <is>
        <t>ф № 3</t>
      </is>
    </oc>
    <nc r="M106"/>
  </rcc>
  <rcc rId="62126" sId="12">
    <oc r="N106" t="inlineStr">
      <is>
        <t>Дылым 110/35 10 кВ</t>
      </is>
    </oc>
    <nc r="N106"/>
  </rcc>
  <rcc rId="62127" sId="12">
    <oc r="O106">
      <v>42692</v>
    </oc>
    <nc r="O106"/>
  </rcc>
  <rcc rId="62128" sId="12">
    <oc r="P106">
      <v>2108</v>
    </oc>
    <nc r="P106"/>
  </rcc>
  <rcc rId="62129" sId="12">
    <nc r="A702">
      <v>227</v>
    </nc>
  </rcc>
  <rcc rId="62130" sId="12">
    <oc r="B702" t="inlineStr">
      <is>
        <t>Табасаранские РЭС ДЭС</t>
      </is>
    </oc>
    <nc r="B702" t="inlineStr">
      <is>
        <t>Камилов Магомед Махмудович</t>
      </is>
    </nc>
  </rcc>
  <rcc rId="62131" sId="12">
    <oc r="C702">
      <v>691</v>
    </oc>
    <nc r="C702" t="inlineStr">
      <is>
        <t>жилой дом</t>
      </is>
    </nc>
  </rcc>
  <rcc rId="62132" sId="12">
    <oc r="D702">
      <v>42705</v>
    </oc>
    <nc r="D702" t="inlineStr">
      <is>
        <t xml:space="preserve">Сул.-Стальский район,                       с. Ново-Мака </t>
      </is>
    </nc>
  </rcc>
  <rcc rId="62133" sId="12">
    <oc r="E702" t="inlineStr">
      <is>
        <t>Умарханов Ризван Рамаазанович</t>
      </is>
    </oc>
    <nc r="E702">
      <v>3</v>
    </nc>
  </rcc>
  <rcc rId="62134" sId="12">
    <oc r="F702" t="inlineStr">
      <is>
        <t>жилой дом</t>
      </is>
    </oc>
    <nc r="F702">
      <v>3</v>
    </nc>
  </rcc>
  <rcc rId="62135" sId="12">
    <oc r="G702" t="inlineStr">
      <is>
        <t>Табасаранский район, с.Хустиль</t>
      </is>
    </oc>
    <nc r="G702">
      <v>0</v>
    </nc>
  </rcc>
  <rcc rId="62136" sId="12">
    <oc r="H702">
      <v>2</v>
    </oc>
    <nc r="H702">
      <v>0.4</v>
    </nc>
  </rcc>
  <rcc rId="62137" sId="12">
    <oc r="I702">
      <v>2</v>
    </oc>
    <nc r="I702" t="inlineStr">
      <is>
        <t>30/250</t>
      </is>
    </nc>
  </rcc>
  <rcc rId="62138" sId="12">
    <oc r="J702">
      <v>0</v>
    </oc>
    <nc r="J702" t="inlineStr">
      <is>
        <t>Ф №4</t>
      </is>
    </nc>
  </rcc>
  <rcc rId="62139" sId="12">
    <oc r="K702">
      <v>0.4</v>
    </oc>
    <nc r="K702" t="inlineStr">
      <is>
        <t>Советская</t>
      </is>
    </nc>
  </rcc>
  <rcc rId="62140" sId="12">
    <oc r="L702" t="inlineStr">
      <is>
        <t>1а/160</t>
      </is>
    </oc>
    <nc r="L702"/>
  </rcc>
  <rcc rId="62141" sId="12">
    <oc r="M702" t="inlineStr">
      <is>
        <t>Ф №3</t>
      </is>
    </oc>
    <nc r="M702"/>
  </rcc>
  <rcc rId="62142" sId="12">
    <oc r="N702" t="inlineStr">
      <is>
        <t>Ерси</t>
      </is>
    </oc>
    <nc r="N702"/>
  </rcc>
  <rcc rId="62143" sId="12">
    <oc r="O702">
      <v>42706</v>
    </oc>
    <nc r="O702"/>
  </rcc>
  <rcc rId="62144" sId="12">
    <oc r="P702">
      <v>691</v>
    </oc>
    <nc r="P702"/>
  </rcc>
  <rcc rId="62145" sId="12">
    <nc r="A703">
      <v>234</v>
    </nc>
  </rcc>
  <rcc rId="62146" sId="12">
    <oc r="B703" t="inlineStr">
      <is>
        <t>Табасаранские РЭС ДЭС</t>
      </is>
    </oc>
    <nc r="B703" t="inlineStr">
      <is>
        <t>Абдуллаев Ямудин Алиметович</t>
      </is>
    </nc>
  </rcc>
  <rcc rId="62147" sId="12">
    <oc r="C703">
      <v>692</v>
    </oc>
    <nc r="C703" t="inlineStr">
      <is>
        <t>жилой дом</t>
      </is>
    </nc>
  </rcc>
  <rcc rId="62148" sId="12">
    <oc r="D703">
      <v>42705</v>
    </oc>
    <nc r="D703" t="inlineStr">
      <is>
        <t>Сул.-Стальский район, с.Эминхюр</t>
      </is>
    </nc>
  </rcc>
  <rcc rId="62149" sId="12">
    <oc r="E703" t="inlineStr">
      <is>
        <t>Алимурадова Айбике Меджидовна</t>
      </is>
    </oc>
    <nc r="E703">
      <v>3</v>
    </nc>
  </rcc>
  <rcc rId="62150" sId="12">
    <oc r="F703" t="inlineStr">
      <is>
        <t>жилой дом</t>
      </is>
    </oc>
    <nc r="F703">
      <v>3</v>
    </nc>
  </rcc>
  <rcc rId="62151" sId="12">
    <oc r="G703" t="inlineStr">
      <is>
        <t>Табасаранский район, с.Хучни</t>
      </is>
    </oc>
    <nc r="G703">
      <v>0</v>
    </nc>
  </rcc>
  <rcc rId="62152" sId="12">
    <oc r="H703">
      <v>2</v>
    </oc>
    <nc r="H703">
      <v>0.4</v>
    </nc>
  </rcc>
  <rcc rId="62153" sId="12">
    <oc r="I703">
      <v>2</v>
    </oc>
    <nc r="I703" t="inlineStr">
      <is>
        <t>32/100</t>
      </is>
    </nc>
  </rcc>
  <rcc rId="62154" sId="12">
    <oc r="J703">
      <v>0</v>
    </oc>
    <nc r="J703" t="inlineStr">
      <is>
        <t>Ф №4</t>
      </is>
    </nc>
  </rcc>
  <rcc rId="62155" sId="12">
    <oc r="K703">
      <v>0.4</v>
    </oc>
    <nc r="K703" t="inlineStr">
      <is>
        <t>Советская</t>
      </is>
    </nc>
  </rcc>
  <rcc rId="62156" sId="12">
    <oc r="L703" t="inlineStr">
      <is>
        <t>1а/160</t>
      </is>
    </oc>
    <nc r="L703"/>
  </rcc>
  <rcc rId="62157" sId="12">
    <oc r="M703" t="inlineStr">
      <is>
        <t>Ф №3</t>
      </is>
    </oc>
    <nc r="M703"/>
  </rcc>
  <rcc rId="62158" sId="12">
    <oc r="N703" t="inlineStr">
      <is>
        <t>Ерси</t>
      </is>
    </oc>
    <nc r="N703"/>
  </rcc>
  <rcc rId="62159" sId="12">
    <oc r="O703">
      <v>42706</v>
    </oc>
    <nc r="O703"/>
  </rcc>
  <rcc rId="62160" sId="12">
    <oc r="P703">
      <v>692</v>
    </oc>
    <nc r="P703"/>
  </rcc>
  <rcc rId="62161" sId="12">
    <nc r="A704">
      <v>46</v>
    </nc>
  </rcc>
  <rcc rId="62162" sId="12">
    <oc r="B704" t="inlineStr">
      <is>
        <t>Табасаранские РЭС ДЭС</t>
      </is>
    </oc>
    <nc r="B704" t="inlineStr">
      <is>
        <t>Гашумов Насрулах Гасанович</t>
      </is>
    </nc>
  </rcc>
  <rcc rId="62163" sId="12">
    <oc r="C704">
      <v>693</v>
    </oc>
    <nc r="C704" t="inlineStr">
      <is>
        <t>магазин</t>
      </is>
    </nc>
  </rcc>
  <rcc rId="62164" sId="12">
    <oc r="D704">
      <v>42705</v>
    </oc>
    <nc r="D704" t="inlineStr">
      <is>
        <t>РД, Магарамкентский район, с. Советское</t>
      </is>
    </nc>
  </rcc>
  <rcc rId="62165" sId="12">
    <oc r="E704" t="inlineStr">
      <is>
        <t>Герейханов Имидвар Бегахмедович</t>
      </is>
    </oc>
    <nc r="E704">
      <v>10</v>
    </nc>
  </rcc>
  <rcc rId="62166" sId="12">
    <oc r="F704" t="inlineStr">
      <is>
        <t>жилой дом</t>
      </is>
    </oc>
    <nc r="F704">
      <v>10</v>
    </nc>
  </rcc>
  <rcc rId="62167" sId="12">
    <oc r="G704" t="inlineStr">
      <is>
        <t>Табасаранский район, с.Дарваг</t>
      </is>
    </oc>
    <nc r="G704">
      <v>0</v>
    </nc>
  </rcc>
  <rcc rId="62168" sId="12">
    <oc r="H704">
      <v>2</v>
    </oc>
    <nc r="H704">
      <v>0.4</v>
    </nc>
  </rcc>
  <rcc rId="62169" sId="12">
    <oc r="I704">
      <v>2</v>
    </oc>
    <nc r="I704" t="inlineStr">
      <is>
        <t>14/250</t>
      </is>
    </nc>
  </rcc>
  <rcc rId="62170" sId="12">
    <oc r="J704">
      <v>0</v>
    </oc>
    <nc r="J704" t="inlineStr">
      <is>
        <t>ф №3</t>
      </is>
    </nc>
  </rcc>
  <rcc rId="62171" sId="12">
    <oc r="K704">
      <v>0.4</v>
    </oc>
    <nc r="K704" t="inlineStr">
      <is>
        <t>Советская 110/10 кВ</t>
      </is>
    </nc>
  </rcc>
  <rcc rId="62172" sId="12">
    <oc r="L704" t="inlineStr">
      <is>
        <t>1/250</t>
      </is>
    </oc>
    <nc r="L704"/>
  </rcc>
  <rcc rId="62173" sId="12">
    <oc r="M704" t="inlineStr">
      <is>
        <t>Ф №2</t>
      </is>
    </oc>
    <nc r="M704"/>
  </rcc>
  <rcc rId="62174" sId="12">
    <oc r="N704" t="inlineStr">
      <is>
        <t>Ерси</t>
      </is>
    </oc>
    <nc r="N704"/>
  </rcc>
  <rcc rId="62175" sId="12">
    <oc r="O704">
      <v>42706</v>
    </oc>
    <nc r="O704"/>
  </rcc>
  <rcc rId="62176" sId="12">
    <oc r="P704">
      <v>693</v>
    </oc>
    <nc r="P704"/>
  </rcc>
  <rcc rId="62177" sId="12">
    <nc r="A712">
      <v>89</v>
    </nc>
  </rcc>
  <rcc rId="62178" sId="12">
    <oc r="B712" t="inlineStr">
      <is>
        <t>Табасаранские РЭС ДЭС</t>
      </is>
    </oc>
    <nc r="B712" t="inlineStr">
      <is>
        <t>Администрация МО "с/с "Согратлинский", в лице главы Гаджиомарова М.Г.</t>
      </is>
    </nc>
  </rcc>
  <rcc rId="62179" sId="12">
    <oc r="C712">
      <v>701</v>
    </oc>
    <nc r="C712" t="inlineStr">
      <is>
        <t>жилой МКР</t>
      </is>
    </nc>
  </rcc>
  <rcc rId="62180" sId="12">
    <oc r="D712">
      <v>42705</v>
    </oc>
    <nc r="D712" t="inlineStr">
      <is>
        <t>РД, Гунибский район, с. Согратль</t>
      </is>
    </nc>
  </rcc>
  <rcc rId="62181" sId="12">
    <oc r="E712" t="inlineStr">
      <is>
        <t>Алиева Фатимат Хизриевна</t>
      </is>
    </oc>
    <nc r="E712">
      <v>100</v>
    </nc>
  </rcc>
  <rcc rId="62182" sId="12">
    <oc r="F712" t="inlineStr">
      <is>
        <t>жилой дом</t>
      </is>
    </oc>
    <nc r="F712">
      <v>100</v>
    </nc>
  </rcc>
  <rcc rId="62183" sId="12">
    <oc r="G712" t="inlineStr">
      <is>
        <t>Табасаранский район,  с.Гурхун</t>
      </is>
    </oc>
    <nc r="G712">
      <v>0</v>
    </nc>
  </rcc>
  <rcc rId="62184" sId="12">
    <oc r="H712">
      <v>2</v>
    </oc>
    <nc r="H712">
      <v>10</v>
    </nc>
  </rcc>
  <rcc rId="62185" sId="12">
    <oc r="I712">
      <v>2</v>
    </oc>
    <nc r="I712" t="inlineStr">
      <is>
        <t>400 кВА</t>
      </is>
    </nc>
  </rcc>
  <rcc rId="62186" sId="12">
    <oc r="J712">
      <v>0</v>
    </oc>
    <nc r="J712" t="inlineStr">
      <is>
        <t>ф №1</t>
      </is>
    </nc>
  </rcc>
  <rcc rId="62187" sId="12">
    <oc r="K712">
      <v>0.4</v>
    </oc>
    <nc r="K712" t="inlineStr">
      <is>
        <t>Согратль</t>
      </is>
    </nc>
  </rcc>
  <rcc rId="62188" sId="12">
    <oc r="L712" t="inlineStr">
      <is>
        <t>3/100</t>
      </is>
    </oc>
    <nc r="L712"/>
  </rcc>
  <rcc rId="62189" sId="12">
    <oc r="M712" t="inlineStr">
      <is>
        <t>Ф №3</t>
      </is>
    </oc>
    <nc r="M712"/>
  </rcc>
  <rcc rId="62190" sId="12">
    <oc r="N712" t="inlineStr">
      <is>
        <t>Ерси</t>
      </is>
    </oc>
    <nc r="N712"/>
  </rcc>
  <rcc rId="62191" sId="12">
    <oc r="O712">
      <v>42706</v>
    </oc>
    <nc r="O712"/>
  </rcc>
  <rcc rId="62192" sId="12">
    <oc r="P712">
      <v>701</v>
    </oc>
    <nc r="P712"/>
  </rcc>
  <rcc rId="62193" sId="12">
    <nc r="A750">
      <v>113</v>
    </nc>
  </rcc>
  <rcc rId="62194" sId="12">
    <oc r="B750" t="inlineStr">
      <is>
        <t>Шамильский МУ</t>
      </is>
    </oc>
    <nc r="B750" t="inlineStr">
      <is>
        <t xml:space="preserve">Толбоев 
Мирза Гаджимурадович </t>
      </is>
    </nc>
  </rcc>
  <rcc rId="62195" sId="12">
    <oc r="C750">
      <v>367</v>
    </oc>
    <nc r="C750" t="inlineStr">
      <is>
        <t>жилой дом</t>
      </is>
    </nc>
  </rcc>
  <rcc rId="62196" sId="12">
    <oc r="D750">
      <v>42710</v>
    </oc>
    <nc r="D750" t="inlineStr">
      <is>
        <t>Кумторкалинский
 район, 8-ой кутан, СПК «Агрофирма Согратль»</t>
      </is>
    </nc>
  </rcc>
  <rcc rId="62197" sId="12">
    <oc r="E750" t="inlineStr">
      <is>
        <t>Адалаева Хава Камиловна</t>
      </is>
    </oc>
    <nc r="E750">
      <v>3</v>
    </nc>
  </rcc>
  <rcc rId="62198" sId="12">
    <oc r="F750" t="inlineStr">
      <is>
        <t>жилой дом</t>
      </is>
    </oc>
    <nc r="F750">
      <v>3</v>
    </nc>
  </rcc>
  <rcc rId="62199" sId="12">
    <oc r="G750" t="inlineStr">
      <is>
        <t>РД, Шамильский район, сел. Датуна</t>
      </is>
    </oc>
    <nc r="G750">
      <v>0</v>
    </nc>
  </rcc>
  <rcc rId="62200" sId="12">
    <oc r="H750">
      <v>10</v>
    </oc>
    <nc r="H750">
      <v>0.4</v>
    </nc>
  </rcc>
  <rcc rId="62201" sId="12">
    <oc r="I750">
      <v>10</v>
    </oc>
    <nc r="I750" t="inlineStr">
      <is>
        <t xml:space="preserve">213/160 </t>
      </is>
    </nc>
  </rcc>
  <rcc rId="62202" sId="12">
    <oc r="J750">
      <v>0</v>
    </oc>
    <nc r="J750" t="inlineStr">
      <is>
        <t>ф №3</t>
      </is>
    </nc>
  </rcc>
  <rcc rId="62203" sId="12">
    <oc r="K750">
      <v>0.4</v>
    </oc>
    <nc r="K750" t="inlineStr">
      <is>
        <t>Согратль</t>
      </is>
    </nc>
  </rcc>
  <rcc rId="62204" sId="12">
    <oc r="L750" t="inlineStr">
      <is>
        <t>1/160</t>
      </is>
    </oc>
    <nc r="L750"/>
  </rcc>
  <rcc rId="62205" sId="12">
    <oc r="M750" t="inlineStr">
      <is>
        <t>Ф№1</t>
      </is>
    </oc>
    <nc r="M750"/>
  </rcc>
  <rcc rId="62206" sId="12">
    <oc r="N750" t="inlineStr">
      <is>
        <t>Заиб</t>
      </is>
    </oc>
    <nc r="N750"/>
  </rcc>
  <rcc rId="62207" sId="12">
    <oc r="O750">
      <v>42713</v>
    </oc>
    <nc r="O750"/>
  </rcc>
  <rcc rId="62208" sId="12">
    <oc r="P750">
      <v>367</v>
    </oc>
    <nc r="P750"/>
  </rcc>
  <rcc rId="62209" sId="12">
    <nc r="A582">
      <v>114</v>
    </nc>
  </rcc>
  <rcc rId="62210" sId="12">
    <oc r="B582" t="inlineStr">
      <is>
        <t>Ахтынские РЭС                   ДЭС</t>
      </is>
    </oc>
    <nc r="B582" t="inlineStr">
      <is>
        <t xml:space="preserve">Багилов 
Шамиль Сайпудинович </t>
      </is>
    </nc>
  </rcc>
  <rcc rId="62211" sId="12">
    <oc r="C582">
      <v>571</v>
    </oc>
    <nc r="C582" t="inlineStr">
      <is>
        <t>жилой дом</t>
      </is>
    </nc>
  </rcc>
  <rcc rId="62212" sId="12">
    <oc r="D582">
      <v>42682</v>
    </oc>
    <nc r="D582" t="inlineStr">
      <is>
        <t>Кумторкалинский
 район, 8-ой кутан, СПК «Агрофирма Согратль»</t>
      </is>
    </nc>
  </rcc>
  <rcc rId="62213" sId="12">
    <oc r="E582" t="inlineStr">
      <is>
        <t>Габибов Азизага Муртузалиевич</t>
      </is>
    </oc>
    <nc r="E582">
      <v>3</v>
    </nc>
  </rcc>
  <rcc rId="62214" sId="12">
    <oc r="F582" t="inlineStr">
      <is>
        <t>жилой дом</t>
      </is>
    </oc>
    <nc r="F582">
      <v>3</v>
    </nc>
  </rcc>
  <rcc rId="62215" sId="12">
    <oc r="G582" t="inlineStr">
      <is>
        <t>Ахтынский район,             с. Луткун</t>
      </is>
    </oc>
    <nc r="G582">
      <v>0</v>
    </nc>
  </rcc>
  <rcc rId="62216" sId="12">
    <oc r="H582">
      <v>2</v>
    </oc>
    <nc r="H582">
      <v>0.4</v>
    </nc>
  </rcc>
  <rcc rId="62217" sId="12">
    <oc r="I582">
      <v>2</v>
    </oc>
    <nc r="I582" t="inlineStr">
      <is>
        <t xml:space="preserve">213/160 </t>
      </is>
    </nc>
  </rcc>
  <rcc rId="62218" sId="12">
    <oc r="J582">
      <v>0</v>
    </oc>
    <nc r="J582" t="inlineStr">
      <is>
        <t>ф №3</t>
      </is>
    </nc>
  </rcc>
  <rcc rId="62219" sId="12">
    <oc r="K582">
      <v>0.4</v>
    </oc>
    <nc r="K582" t="inlineStr">
      <is>
        <t>Согратль</t>
      </is>
    </nc>
  </rcc>
  <rcc rId="62220" sId="12">
    <oc r="L582" t="inlineStr">
      <is>
        <t>11/250</t>
      </is>
    </oc>
    <nc r="L582"/>
  </rcc>
  <rcc rId="62221" sId="12">
    <oc r="M582" t="inlineStr">
      <is>
        <t>Ф №4</t>
      </is>
    </oc>
    <nc r="M582"/>
  </rcc>
  <rcc rId="62222" sId="12">
    <oc r="N582" t="inlineStr">
      <is>
        <t>Заря</t>
      </is>
    </oc>
    <nc r="N582"/>
  </rcc>
  <rcc rId="62223" sId="12">
    <oc r="O582">
      <v>42683</v>
    </oc>
    <nc r="O582"/>
  </rcc>
  <rcc rId="62224" sId="12">
    <oc r="P582">
      <v>571</v>
    </oc>
    <nc r="P582"/>
  </rcc>
  <rcc rId="62225" sId="12">
    <nc r="A584">
      <v>115</v>
    </nc>
  </rcc>
  <rcc rId="62226" sId="12">
    <oc r="B584" t="inlineStr">
      <is>
        <t>Ахтынские РЭС                   ДЭС</t>
      </is>
    </oc>
    <nc r="B584" t="inlineStr">
      <is>
        <t xml:space="preserve">Шайхалов  
Тагир Магомедович </t>
      </is>
    </nc>
  </rcc>
  <rcc rId="62227" sId="12">
    <oc r="C584">
      <v>573</v>
    </oc>
    <nc r="C584" t="inlineStr">
      <is>
        <t>жилой дом</t>
      </is>
    </nc>
  </rcc>
  <rcc rId="62228" sId="12">
    <oc r="D584">
      <v>42682</v>
    </oc>
    <nc r="D584" t="inlineStr">
      <is>
        <t>Кумторкалинский
 район, 8-ой кутан, СПК «Агрофирма Согратль»</t>
      </is>
    </nc>
  </rcc>
  <rcc rId="62229" sId="12">
    <oc r="E584" t="inlineStr">
      <is>
        <t>Казиханов Джигерхан Казиханович</t>
      </is>
    </oc>
    <nc r="E584">
      <v>3</v>
    </nc>
  </rcc>
  <rcc rId="62230" sId="12">
    <oc r="F584" t="inlineStr">
      <is>
        <t>жилой дом</t>
      </is>
    </oc>
    <nc r="F584">
      <v>3</v>
    </nc>
  </rcc>
  <rcc rId="62231" sId="12">
    <oc r="G584" t="inlineStr">
      <is>
        <t>Ахтынский район,             с.Калук</t>
      </is>
    </oc>
    <nc r="G584">
      <v>0</v>
    </nc>
  </rcc>
  <rcc rId="62232" sId="12">
    <oc r="H584">
      <v>2</v>
    </oc>
    <nc r="H584">
      <v>0.4</v>
    </nc>
  </rcc>
  <rcc rId="62233" sId="12">
    <oc r="I584">
      <v>2</v>
    </oc>
    <nc r="I584" t="inlineStr">
      <is>
        <t>213/160</t>
      </is>
    </nc>
  </rcc>
  <rcc rId="62234" sId="12">
    <oc r="J584">
      <v>0</v>
    </oc>
    <nc r="J584" t="inlineStr">
      <is>
        <t>ф №3</t>
      </is>
    </nc>
  </rcc>
  <rcc rId="62235" sId="12">
    <oc r="K584">
      <v>0.4</v>
    </oc>
    <nc r="K584" t="inlineStr">
      <is>
        <t>Согратль</t>
      </is>
    </nc>
  </rcc>
  <rcc rId="62236" sId="12">
    <oc r="L584" t="inlineStr">
      <is>
        <t>19/160</t>
      </is>
    </oc>
    <nc r="L584"/>
  </rcc>
  <rcc rId="62237" sId="12">
    <oc r="M584" t="inlineStr">
      <is>
        <t>Ф №4</t>
      </is>
    </oc>
    <nc r="M584"/>
  </rcc>
  <rcc rId="62238" sId="12">
    <oc r="N584" t="inlineStr">
      <is>
        <t>Заря</t>
      </is>
    </oc>
    <nc r="N584"/>
  </rcc>
  <rcc rId="62239" sId="12">
    <oc r="O584">
      <v>42683</v>
    </oc>
    <nc r="O584"/>
  </rcc>
  <rcc rId="62240" sId="12">
    <oc r="P584">
      <v>573</v>
    </oc>
    <nc r="P584"/>
  </rcc>
  <rcc rId="62241" sId="12">
    <nc r="A586">
      <v>116</v>
    </nc>
  </rcc>
  <rcc rId="62242" sId="12">
    <oc r="B586" t="inlineStr">
      <is>
        <t>Ахтынские РЭС                   ДЭС</t>
      </is>
    </oc>
    <nc r="B586" t="inlineStr">
      <is>
        <t xml:space="preserve">Шехилалиев 
Магомед Алиевич </t>
      </is>
    </nc>
  </rcc>
  <rcc rId="62243" sId="12">
    <oc r="C586">
      <v>575</v>
    </oc>
    <nc r="C586" t="inlineStr">
      <is>
        <t>жилой дом</t>
      </is>
    </nc>
  </rcc>
  <rcc rId="62244" sId="12">
    <oc r="D586">
      <v>42682</v>
    </oc>
    <nc r="D586" t="inlineStr">
      <is>
        <t>Кумторкалинский
 район, 8-ой кутан, СПК «Агрофирма Согратль»</t>
      </is>
    </nc>
  </rcc>
  <rcc rId="62245" sId="12">
    <oc r="E586" t="inlineStr">
      <is>
        <t>Раджабов Нияз Абубукарович</t>
      </is>
    </oc>
    <nc r="E586">
      <v>3</v>
    </nc>
  </rcc>
  <rcc rId="62246" sId="12">
    <oc r="F586" t="inlineStr">
      <is>
        <t>жилой дом</t>
      </is>
    </oc>
    <nc r="F586">
      <v>3</v>
    </nc>
  </rcc>
  <rcc rId="62247" sId="12">
    <oc r="G586" t="inlineStr">
      <is>
        <t>Ахтынский район,             с.Луткун</t>
      </is>
    </oc>
    <nc r="G586">
      <v>0</v>
    </nc>
  </rcc>
  <rcc rId="62248" sId="12">
    <oc r="H586">
      <v>2</v>
    </oc>
    <nc r="H586">
      <v>0.4</v>
    </nc>
  </rcc>
  <rcc rId="62249" sId="12">
    <oc r="I586">
      <v>2</v>
    </oc>
    <nc r="I586" t="inlineStr">
      <is>
        <t>213/160</t>
      </is>
    </nc>
  </rcc>
  <rcc rId="62250" sId="12">
    <oc r="J586">
      <v>0</v>
    </oc>
    <nc r="J586" t="inlineStr">
      <is>
        <t>ф №3</t>
      </is>
    </nc>
  </rcc>
  <rcc rId="62251" sId="12">
    <oc r="K586">
      <v>0.4</v>
    </oc>
    <nc r="K586" t="inlineStr">
      <is>
        <t>Согратль</t>
      </is>
    </nc>
  </rcc>
  <rcc rId="62252" sId="12">
    <oc r="L586" t="inlineStr">
      <is>
        <t>16/100</t>
      </is>
    </oc>
    <nc r="L586"/>
  </rcc>
  <rcc rId="62253" sId="12">
    <oc r="M586" t="inlineStr">
      <is>
        <t>Ф №4</t>
      </is>
    </oc>
    <nc r="M586"/>
  </rcc>
  <rcc rId="62254" sId="12">
    <oc r="N586" t="inlineStr">
      <is>
        <t>Заря</t>
      </is>
    </oc>
    <nc r="N586"/>
  </rcc>
  <rcc rId="62255" sId="12">
    <oc r="O586">
      <v>42683</v>
    </oc>
    <nc r="O586"/>
  </rcc>
  <rcc rId="62256" sId="12">
    <oc r="P586">
      <v>575</v>
    </oc>
    <nc r="P586"/>
  </rcc>
  <rcc rId="62257" sId="12">
    <nc r="A590">
      <v>117</v>
    </nc>
  </rcc>
  <rcc rId="62258" sId="12">
    <oc r="B590" t="inlineStr">
      <is>
        <t>Ахтынские РЭС                    ДЭС</t>
      </is>
    </oc>
    <nc r="B590" t="inlineStr">
      <is>
        <t xml:space="preserve">Чураев 
Магомед Магомед- Загидович </t>
      </is>
    </nc>
  </rcc>
  <rcc rId="62259" sId="12">
    <oc r="C590">
      <v>579</v>
    </oc>
    <nc r="C590" t="inlineStr">
      <is>
        <t>жилой дом</t>
      </is>
    </nc>
  </rcc>
  <rcc rId="62260" sId="12">
    <oc r="D590">
      <v>42682</v>
    </oc>
    <nc r="D590" t="inlineStr">
      <is>
        <t>Кумторкалинский
 район, 8-ой кутан, СПК «Агрофирма Согратль»</t>
      </is>
    </nc>
  </rcc>
  <rcc rId="62261" sId="12">
    <oc r="E590" t="inlineStr">
      <is>
        <t>Атакшиев Ахмедхан Ахмедовович</t>
      </is>
    </oc>
    <nc r="E590">
      <v>3</v>
    </nc>
  </rcc>
  <rcc rId="62262" sId="12">
    <oc r="F590" t="inlineStr">
      <is>
        <t>жилой дом</t>
      </is>
    </oc>
    <nc r="F590">
      <v>3</v>
    </nc>
  </rcc>
  <rcc rId="62263" sId="12">
    <oc r="G590" t="inlineStr">
      <is>
        <t>Ахтынский район,             с.Луткун</t>
      </is>
    </oc>
    <nc r="G590">
      <v>0</v>
    </nc>
  </rcc>
  <rcc rId="62264" sId="12">
    <oc r="H590">
      <v>2</v>
    </oc>
    <nc r="H590">
      <v>0.4</v>
    </nc>
  </rcc>
  <rcc rId="62265" sId="12">
    <oc r="I590">
      <v>2</v>
    </oc>
    <nc r="I590" t="inlineStr">
      <is>
        <t>213/160</t>
      </is>
    </nc>
  </rcc>
  <rcc rId="62266" sId="12">
    <oc r="J590">
      <v>0</v>
    </oc>
    <nc r="J590" t="inlineStr">
      <is>
        <t>ф №3</t>
      </is>
    </nc>
  </rcc>
  <rcc rId="62267" sId="12">
    <oc r="K590">
      <v>0.4</v>
    </oc>
    <nc r="K590" t="inlineStr">
      <is>
        <t>Согратль</t>
      </is>
    </nc>
  </rcc>
  <rcc rId="62268" sId="12">
    <oc r="L590" t="inlineStr">
      <is>
        <t>16/100</t>
      </is>
    </oc>
    <nc r="L590"/>
  </rcc>
  <rcc rId="62269" sId="12">
    <oc r="M590" t="inlineStr">
      <is>
        <t>Ф №4</t>
      </is>
    </oc>
    <nc r="M590"/>
  </rcc>
  <rcc rId="62270" sId="12">
    <oc r="N590" t="inlineStr">
      <is>
        <t>Заря</t>
      </is>
    </oc>
    <nc r="N590"/>
  </rcc>
  <rcc rId="62271" sId="12">
    <oc r="O590">
      <v>42683</v>
    </oc>
    <nc r="O590"/>
  </rcc>
  <rcc rId="62272" sId="12">
    <oc r="P590">
      <v>579</v>
    </oc>
    <nc r="P590"/>
  </rcc>
  <rcc rId="62273" sId="12">
    <nc r="A721">
      <v>118</v>
    </nc>
  </rcc>
  <rcc rId="62274" sId="12">
    <oc r="B721" t="inlineStr">
      <is>
        <t>Гергебильский МУ</t>
      </is>
    </oc>
    <nc r="B721" t="inlineStr">
      <is>
        <t xml:space="preserve">Чураева 
Байзат Магомедовна </t>
      </is>
    </nc>
  </rcc>
  <rcc rId="62275" sId="12">
    <oc r="C721">
      <v>338</v>
    </oc>
    <nc r="C721" t="inlineStr">
      <is>
        <t>жилой дом</t>
      </is>
    </nc>
  </rcc>
  <rcc rId="62276" sId="12">
    <oc r="D721">
      <v>42691</v>
    </oc>
    <nc r="D721" t="inlineStr">
      <is>
        <t>Кумторкалинский
 район, 8-ой кутан, СПК «Агрофирма Согратль»</t>
      </is>
    </nc>
  </rcc>
  <rcc rId="62277" sId="12">
    <oc r="E721" t="inlineStr">
      <is>
        <t>Рамазанов Магомедрапи Магомедович</t>
      </is>
    </oc>
    <nc r="E721">
      <v>3</v>
    </nc>
  </rcc>
  <rcc rId="62278" sId="12">
    <oc r="F721" t="inlineStr">
      <is>
        <t>жилой дом</t>
      </is>
    </oc>
    <nc r="F721">
      <v>3</v>
    </nc>
  </rcc>
  <rcc rId="62279" sId="12">
    <oc r="G721" t="inlineStr">
      <is>
        <t>РД, Гергебильский район сел. Хартикуни</t>
      </is>
    </oc>
    <nc r="G721">
      <v>0</v>
    </nc>
  </rcc>
  <rcc rId="62280" sId="12">
    <oc r="H721">
      <v>10</v>
    </oc>
    <nc r="H721">
      <v>0.4</v>
    </nc>
  </rcc>
  <rcc rId="62281" sId="12">
    <oc r="I721">
      <v>10</v>
    </oc>
    <nc r="I721" t="inlineStr">
      <is>
        <t>213/160</t>
      </is>
    </nc>
  </rcc>
  <rcc rId="62282" sId="12">
    <oc r="J721">
      <v>0</v>
    </oc>
    <nc r="J721" t="inlineStr">
      <is>
        <t>ф №3</t>
      </is>
    </nc>
  </rcc>
  <rcc rId="62283" sId="12">
    <oc r="K721">
      <v>0.4</v>
    </oc>
    <nc r="K721" t="inlineStr">
      <is>
        <t>Согратль</t>
      </is>
    </nc>
  </rcc>
  <rcc rId="62284" sId="12">
    <oc r="L721" t="inlineStr">
      <is>
        <t>5/250</t>
      </is>
    </oc>
    <nc r="L721"/>
  </rcc>
  <rcc rId="62285" sId="12">
    <oc r="M721" t="inlineStr">
      <is>
        <t>Ф№2</t>
      </is>
    </oc>
    <nc r="M721"/>
  </rcc>
  <rcc rId="62286" sId="12">
    <oc r="N721" t="inlineStr">
      <is>
        <t>ЗРУ-10 "Гергебиль ГЭС"</t>
      </is>
    </oc>
    <nc r="N721"/>
  </rcc>
  <rcc rId="62287" sId="12">
    <oc r="O721">
      <v>42696</v>
    </oc>
    <nc r="O721"/>
  </rcc>
  <rcc rId="62288" sId="12">
    <oc r="P721">
      <v>338</v>
    </oc>
    <nc r="P721"/>
  </rcc>
  <rcc rId="62289" sId="12">
    <nc r="A733">
      <v>119</v>
    </nc>
  </rcc>
  <rcc rId="62290" sId="12">
    <oc r="B733" t="inlineStr">
      <is>
        <t>Гергебильский МУ</t>
      </is>
    </oc>
    <nc r="B733" t="inlineStr">
      <is>
        <t xml:space="preserve">Ахмедова 
Султанат Магомедовна </t>
      </is>
    </nc>
  </rcc>
  <rcc rId="62291" sId="12">
    <oc r="C733">
      <v>350</v>
    </oc>
    <nc r="C733" t="inlineStr">
      <is>
        <t>жилой дом</t>
      </is>
    </nc>
  </rcc>
  <rcc rId="62292" sId="12">
    <oc r="D733">
      <v>42695</v>
    </oc>
    <nc r="D733" t="inlineStr">
      <is>
        <t>Кумторкалинский
 район, 8-ой кутан, СПК «Агрофирма Согратль»</t>
      </is>
    </nc>
  </rcc>
  <rcc rId="62293" sId="12">
    <oc r="E733" t="inlineStr">
      <is>
        <t>Гусенов Абдула Магомедсаидович</t>
      </is>
    </oc>
    <nc r="E733">
      <v>3</v>
    </nc>
  </rcc>
  <rcc rId="62294" sId="12">
    <oc r="F733" t="inlineStr">
      <is>
        <t>жилой дом</t>
      </is>
    </oc>
    <nc r="F733">
      <v>3</v>
    </nc>
  </rcc>
  <rcc rId="62295" sId="12">
    <oc r="G733" t="inlineStr">
      <is>
        <t>РД, Гергебильский район сел. Мурада</t>
      </is>
    </oc>
    <nc r="G733">
      <v>0</v>
    </nc>
  </rcc>
  <rcc rId="62296" sId="12">
    <oc r="H733">
      <v>6</v>
    </oc>
    <nc r="H733">
      <v>0.4</v>
    </nc>
  </rcc>
  <rcc rId="62297" sId="12">
    <oc r="I733">
      <v>6</v>
    </oc>
    <nc r="I733" t="inlineStr">
      <is>
        <t>213/160</t>
      </is>
    </nc>
  </rcc>
  <rcc rId="62298" sId="12">
    <oc r="J733">
      <v>0</v>
    </oc>
    <nc r="J733" t="inlineStr">
      <is>
        <t>ф №3</t>
      </is>
    </nc>
  </rcc>
  <rcc rId="62299" sId="12">
    <oc r="K733">
      <v>0.4</v>
    </oc>
    <nc r="K733" t="inlineStr">
      <is>
        <t>Согратль</t>
      </is>
    </nc>
  </rcc>
  <rcc rId="62300" sId="12">
    <oc r="L733" t="inlineStr">
      <is>
        <t>27/250</t>
      </is>
    </oc>
    <nc r="L733"/>
  </rcc>
  <rcc rId="62301" sId="12">
    <oc r="M733" t="inlineStr">
      <is>
        <t>Ф№2</t>
      </is>
    </oc>
    <nc r="M733"/>
  </rcc>
  <rcc rId="62302" sId="12">
    <oc r="N733" t="inlineStr">
      <is>
        <t>ЗРУ-10 "Гергебиль ГЭС"</t>
      </is>
    </oc>
    <nc r="N733"/>
  </rcc>
  <rcc rId="62303" sId="12">
    <oc r="O733">
      <v>42698</v>
    </oc>
    <nc r="O733"/>
  </rcc>
  <rcc rId="62304" sId="12">
    <oc r="P733">
      <v>350</v>
    </oc>
    <nc r="P733"/>
  </rcc>
  <rcc rId="62305" sId="12">
    <nc r="A577">
      <v>120</v>
    </nc>
  </rcc>
  <rcc rId="62306" sId="12">
    <oc r="B577" t="inlineStr">
      <is>
        <t>Ахтынские РЭС                    ДЭС</t>
      </is>
    </oc>
    <nc r="B577" t="inlineStr">
      <is>
        <t xml:space="preserve">Нухулова 
Лариса Абдулаевна </t>
      </is>
    </nc>
  </rcc>
  <rcc rId="62307" sId="12">
    <oc r="C577">
      <v>566</v>
    </oc>
    <nc r="C577" t="inlineStr">
      <is>
        <t>жилой дом</t>
      </is>
    </nc>
  </rcc>
  <rcc rId="62308" sId="12">
    <oc r="D577">
      <v>42682</v>
    </oc>
    <nc r="D577" t="inlineStr">
      <is>
        <t>Кумторкалинский
 район, 8-ой кутан, СПК «Агрофирма Согратль»</t>
      </is>
    </nc>
  </rcc>
  <rcc rId="62309" sId="12">
    <oc r="E577" t="inlineStr">
      <is>
        <t>Тагиров Муса Тагирович</t>
      </is>
    </oc>
    <nc r="E577">
      <v>3</v>
    </nc>
  </rcc>
  <rcc rId="62310" sId="12">
    <oc r="F577" t="inlineStr">
      <is>
        <t>жилой дом</t>
      </is>
    </oc>
    <nc r="F577">
      <v>3</v>
    </nc>
  </rcc>
  <rcc rId="62311" sId="12">
    <oc r="G577" t="inlineStr">
      <is>
        <t>Ахтынский район                с.Хрюг</t>
      </is>
    </oc>
    <nc r="G577">
      <v>0</v>
    </nc>
  </rcc>
  <rcc rId="62312" sId="12">
    <oc r="H577">
      <v>3.5</v>
    </oc>
    <nc r="H577">
      <v>0.4</v>
    </nc>
  </rcc>
  <rcc rId="62313" sId="12">
    <oc r="I577">
      <v>3.5</v>
    </oc>
    <nc r="I577" t="inlineStr">
      <is>
        <t>213/160</t>
      </is>
    </nc>
  </rcc>
  <rcc rId="62314" sId="12">
    <oc r="J577">
      <v>0</v>
    </oc>
    <nc r="J577" t="inlineStr">
      <is>
        <t>ф №3</t>
      </is>
    </nc>
  </rcc>
  <rcc rId="62315" sId="12">
    <oc r="K577">
      <v>0.4</v>
    </oc>
    <nc r="K577" t="inlineStr">
      <is>
        <t>Согратль</t>
      </is>
    </nc>
  </rcc>
  <rcc rId="62316" sId="12">
    <oc r="L577" t="inlineStr">
      <is>
        <t xml:space="preserve">  13/160            </t>
      </is>
    </oc>
    <nc r="L577"/>
  </rcc>
  <rcc rId="62317" sId="12">
    <oc r="M577" t="inlineStr">
      <is>
        <t>Ф №1</t>
      </is>
    </oc>
    <nc r="M577"/>
  </rcc>
  <rcc rId="62318" sId="12">
    <oc r="N577" t="inlineStr">
      <is>
        <t>Зрых</t>
      </is>
    </oc>
    <nc r="N577"/>
  </rcc>
  <rcc rId="62319" sId="12">
    <oc r="O577">
      <v>42683</v>
    </oc>
    <nc r="O577"/>
  </rcc>
  <rcc rId="62320" sId="12">
    <oc r="P577">
      <v>566</v>
    </oc>
    <nc r="P577"/>
  </rcc>
  <rcc rId="62321" sId="12">
    <nc r="A579">
      <v>122</v>
    </nc>
  </rcc>
  <rcc rId="62322" sId="12">
    <oc r="B579" t="inlineStr">
      <is>
        <t>Ахтынские РЭС                    ДЭС</t>
      </is>
    </oc>
    <nc r="B579" t="inlineStr">
      <is>
        <t>Кабахов 
Магомед Муртазалиевич</t>
      </is>
    </nc>
  </rcc>
  <rcc rId="62323" sId="12">
    <oc r="C579">
      <v>568</v>
    </oc>
    <nc r="C579" t="inlineStr">
      <is>
        <t>жилой дом</t>
      </is>
    </nc>
  </rcc>
  <rcc rId="62324" sId="12">
    <oc r="D579">
      <v>42682</v>
    </oc>
    <nc r="D579" t="inlineStr">
      <is>
        <t>Кумторкалинский район, 
 с/т  «Агро-С»</t>
      </is>
    </nc>
  </rcc>
  <rcc rId="62325" sId="12">
    <oc r="E579" t="inlineStr">
      <is>
        <t>Гусейнов Рамис Имамович</t>
      </is>
    </oc>
    <nc r="E579">
      <v>5</v>
    </nc>
  </rcc>
  <rcc rId="62326" sId="12">
    <oc r="F579" t="inlineStr">
      <is>
        <t>жилой дом</t>
      </is>
    </oc>
    <nc r="F579">
      <v>5</v>
    </nc>
  </rcc>
  <rcc rId="62327" sId="12">
    <oc r="G579" t="inlineStr">
      <is>
        <t>Ахтынский район,                                                     с. Зрых</t>
      </is>
    </oc>
    <nc r="G579">
      <v>0</v>
    </nc>
  </rcc>
  <rcc rId="62328" sId="12">
    <oc r="H579">
      <v>2</v>
    </oc>
    <nc r="H579">
      <v>0.4</v>
    </nc>
  </rcc>
  <rcc rId="62329" sId="12">
    <oc r="I579">
      <v>2</v>
    </oc>
    <nc r="I579" t="inlineStr">
      <is>
        <t xml:space="preserve">572/160 </t>
      </is>
    </nc>
  </rcc>
  <rcc rId="62330" sId="12">
    <oc r="J579">
      <v>0</v>
    </oc>
    <nc r="J579" t="inlineStr">
      <is>
        <t>ф №3</t>
      </is>
    </nc>
  </rcc>
  <rcc rId="62331" sId="12">
    <oc r="K579">
      <v>0.4</v>
    </oc>
    <nc r="K579" t="inlineStr">
      <is>
        <t>Согратль</t>
      </is>
    </nc>
  </rcc>
  <rcc rId="62332" sId="12">
    <oc r="L579" t="inlineStr">
      <is>
        <t>10/100</t>
      </is>
    </oc>
    <nc r="L579"/>
  </rcc>
  <rcc rId="62333" sId="12">
    <oc r="M579" t="inlineStr">
      <is>
        <t>Ф №6</t>
      </is>
    </oc>
    <nc r="M579"/>
  </rcc>
  <rcc rId="62334" sId="12">
    <oc r="N579" t="inlineStr">
      <is>
        <t>Зрых</t>
      </is>
    </oc>
    <nc r="N579"/>
  </rcc>
  <rcc rId="62335" sId="12">
    <oc r="O579">
      <v>42683</v>
    </oc>
    <nc r="O579"/>
  </rcc>
  <rcc rId="62336" sId="12">
    <oc r="P579">
      <v>568</v>
    </oc>
    <nc r="P579"/>
  </rcc>
  <rcc rId="62337" sId="12">
    <nc r="A585">
      <v>70</v>
    </nc>
  </rcc>
  <rcc rId="62338" sId="12">
    <oc r="B585" t="inlineStr">
      <is>
        <t>Ахтынские РЭС                   ДЭС</t>
      </is>
    </oc>
    <nc r="B585" t="inlineStr">
      <is>
        <t>Сулейманова Ирена Михайловна</t>
      </is>
    </nc>
  </rcc>
  <rcc rId="62339" sId="12">
    <oc r="C585">
      <v>574</v>
    </oc>
    <nc r="C585" t="inlineStr">
      <is>
        <t>гостиница</t>
      </is>
    </nc>
  </rcc>
  <rcc rId="62340" sId="12">
    <oc r="D585">
      <v>42682</v>
    </oc>
    <nc r="D585" t="inlineStr">
      <is>
        <t>РД, г.Махачкала, пр. Петра-1 (Комсомольский), №27</t>
      </is>
    </nc>
  </rcc>
  <rcc rId="62341" sId="12">
    <oc r="E585" t="inlineStr">
      <is>
        <t>Вадаева Зина Закировна</t>
      </is>
    </oc>
    <nc r="E585">
      <v>40</v>
    </nc>
  </rcc>
  <rcc rId="62342" sId="12">
    <oc r="F585" t="inlineStr">
      <is>
        <t>жилой дом</t>
      </is>
    </oc>
    <nc r="F585">
      <v>40</v>
    </nc>
  </rcc>
  <rcc rId="62343" sId="12">
    <oc r="G585" t="inlineStr">
      <is>
        <t>Ахтынский район,             с.Хрюг</t>
      </is>
    </oc>
    <nc r="G585">
      <v>0</v>
    </nc>
  </rcc>
  <rcc rId="62344" sId="12">
    <oc r="H585">
      <v>2</v>
    </oc>
    <nc r="H585">
      <v>6</v>
    </nc>
  </rcc>
  <rcc rId="62345" sId="12">
    <oc r="I585">
      <v>2</v>
    </oc>
    <nc r="I585" t="inlineStr">
      <is>
        <t>63 кВА</t>
      </is>
    </nc>
  </rcc>
  <rcc rId="62346" sId="12">
    <oc r="J585">
      <v>0</v>
    </oc>
    <nc r="J585" t="inlineStr">
      <is>
        <t>ф №22</t>
      </is>
    </nc>
  </rcc>
  <rcc rId="62347" sId="12">
    <oc r="K585">
      <v>0.4</v>
    </oc>
    <nc r="K585" t="inlineStr">
      <is>
        <t>Стекловолокно 35/6 кВ</t>
      </is>
    </nc>
  </rcc>
  <rcc rId="62348" sId="12">
    <oc r="L585" t="inlineStr">
      <is>
        <t>15/100</t>
      </is>
    </oc>
    <nc r="L585"/>
  </rcc>
  <rcc rId="62349" sId="12">
    <oc r="M585" t="inlineStr">
      <is>
        <t>Ф №1</t>
      </is>
    </oc>
    <nc r="M585"/>
  </rcc>
  <rcc rId="62350" sId="12">
    <oc r="N585" t="inlineStr">
      <is>
        <t>Зрых</t>
      </is>
    </oc>
    <nc r="N585"/>
  </rcc>
  <rcc rId="62351" sId="12">
    <oc r="O585">
      <v>42683</v>
    </oc>
    <nc r="O585"/>
  </rcc>
  <rcc rId="62352" sId="12">
    <oc r="P585">
      <v>574</v>
    </oc>
    <nc r="P585"/>
  </rcc>
  <rcc rId="62353" sId="12">
    <nc r="A589">
      <v>92</v>
    </nc>
  </rcc>
  <rcc rId="62354" sId="12">
    <oc r="B589" t="inlineStr">
      <is>
        <t>Ахтынские РЭС                    ДЭС</t>
      </is>
    </oc>
    <nc r="B589" t="inlineStr">
      <is>
        <t>Администрация МО "с/с Сулевкентский" Хасавюртовского района РД, в лице главы Умаратаева Абдуллы Сулеймановича</t>
      </is>
    </nc>
  </rcc>
  <rcc rId="62355" sId="12">
    <oc r="C589">
      <v>578</v>
    </oc>
    <nc r="C589" t="inlineStr">
      <is>
        <t>население</t>
      </is>
    </nc>
  </rcc>
  <rcc rId="62356" sId="12">
    <oc r="D589">
      <v>42682</v>
    </oc>
    <nc r="D589" t="inlineStr">
      <is>
        <t>РД, Хасавюртовский район, с. Сулевкент</t>
      </is>
    </nc>
  </rcc>
  <rcc rId="62357" sId="12">
    <oc r="E589" t="inlineStr">
      <is>
        <t>Нуралиев Салман Шахбасович</t>
      </is>
    </oc>
    <nc r="E589">
      <v>150</v>
    </nc>
  </rcc>
  <rcc rId="62358" sId="12">
    <oc r="F589" t="inlineStr">
      <is>
        <t>жилой дом</t>
      </is>
    </oc>
    <nc r="F589">
      <v>150</v>
    </nc>
  </rcc>
  <rcc rId="62359" sId="12">
    <oc r="G589" t="inlineStr">
      <is>
        <t>Ахтынский район,             с.Зрых</t>
      </is>
    </oc>
    <nc r="G589">
      <v>0</v>
    </nc>
  </rcc>
  <rcc rId="62360" sId="12">
    <oc r="H589">
      <v>2</v>
    </oc>
    <nc r="H589">
      <v>10</v>
    </nc>
  </rcc>
  <rcc rId="62361" sId="12">
    <oc r="I589">
      <v>2</v>
    </oc>
    <nc r="I589" t="inlineStr">
      <is>
        <t>250 кВА</t>
      </is>
    </nc>
  </rcc>
  <rcc rId="62362" sId="12">
    <oc r="J589">
      <v>0</v>
    </oc>
    <nc r="J589" t="inlineStr">
      <is>
        <t>ф №3</t>
      </is>
    </nc>
  </rcc>
  <rcc rId="62363" sId="12">
    <oc r="K589">
      <v>0.4</v>
    </oc>
    <nc r="K589" t="inlineStr">
      <is>
        <t>Сулевкент 110/10 кВ</t>
      </is>
    </nc>
  </rcc>
  <rcc rId="62364" sId="12">
    <oc r="L589" t="inlineStr">
      <is>
        <t>4/100</t>
      </is>
    </oc>
    <nc r="L589"/>
  </rcc>
  <rcc rId="62365" sId="12">
    <oc r="M589" t="inlineStr">
      <is>
        <t>Ф №1</t>
      </is>
    </oc>
    <nc r="M589"/>
  </rcc>
  <rcc rId="62366" sId="12">
    <oc r="N589" t="inlineStr">
      <is>
        <t>Зрых</t>
      </is>
    </oc>
    <nc r="N589"/>
  </rcc>
  <rcc rId="62367" sId="12">
    <oc r="O589">
      <v>42683</v>
    </oc>
    <nc r="O589"/>
  </rcc>
  <rcc rId="62368" sId="12">
    <oc r="P589">
      <v>578</v>
    </oc>
    <nc r="P589"/>
  </rcc>
  <rcc rId="62369" sId="12">
    <nc r="A26">
      <v>59</v>
    </nc>
  </rcc>
  <rcc rId="62370" sId="12">
    <nc r="B26" t="inlineStr">
      <is>
        <t>Шихалиев Хийирбег Гаджалиевич</t>
      </is>
    </nc>
  </rcc>
  <rcc rId="62371" sId="12">
    <nc r="C26" t="inlineStr">
      <is>
        <t>магазин</t>
      </is>
    </nc>
  </rcc>
  <rcc rId="62372" sId="12">
    <nc r="D26" t="inlineStr">
      <is>
        <t>РД, Магарамкентский район, с. Бильбиль</t>
      </is>
    </nc>
  </rcc>
  <rcc rId="62373" sId="12">
    <nc r="E26">
      <v>2</v>
    </nc>
  </rcc>
  <rcc rId="62374" sId="12">
    <nc r="F26">
      <v>2</v>
    </nc>
  </rcc>
  <rcc rId="62375" sId="12">
    <nc r="G26">
      <v>0</v>
    </nc>
  </rcc>
  <rcc rId="62376" sId="12">
    <nc r="H26">
      <v>0.4</v>
    </nc>
  </rcc>
  <rcc rId="62377" sId="12">
    <nc r="I26" t="inlineStr">
      <is>
        <t>12/160</t>
      </is>
    </nc>
  </rcc>
  <rcc rId="62378" sId="12">
    <nc r="J26" t="inlineStr">
      <is>
        <t>ф №2</t>
      </is>
    </nc>
  </rcc>
  <rcc rId="62379" sId="12">
    <nc r="K26" t="inlineStr">
      <is>
        <t>Тагиркент</t>
      </is>
    </nc>
  </rcc>
  <rcc rId="62380" sId="12">
    <oc r="L26" t="inlineStr">
      <is>
        <t>1000 кВА</t>
      </is>
    </oc>
    <nc r="L26"/>
  </rcc>
  <rcc rId="62381" sId="12">
    <nc r="A91">
      <v>71</v>
    </nc>
  </rcc>
  <rcc rId="62382" sId="12">
    <oc r="B91" t="inlineStr">
      <is>
        <t>Кизилюртовские РЭС</t>
      </is>
    </oc>
    <nc r="B91" t="inlineStr">
      <is>
        <t>Шихжалилов Шихсаид Мизамудинович</t>
      </is>
    </nc>
  </rcc>
  <rcc rId="62383" sId="12">
    <oc r="C91">
      <v>2047</v>
    </oc>
    <nc r="C91" t="inlineStr">
      <is>
        <t>банкетный зал</t>
      </is>
    </nc>
  </rcc>
  <rcc rId="62384" sId="12">
    <oc r="D91">
      <v>42692</v>
    </oc>
    <nc r="D91" t="inlineStr">
      <is>
        <t>РД, Магарамкентский район, с. Самур</t>
      </is>
    </nc>
  </rcc>
  <rcc rId="62385" sId="12">
    <oc r="E91" t="inlineStr">
      <is>
        <t>Буганов Шайх-Ахмед Сабирович</t>
      </is>
    </oc>
    <nc r="E91">
      <v>45</v>
    </nc>
  </rcc>
  <rcc rId="62386" sId="12">
    <oc r="F91" t="inlineStr">
      <is>
        <t>обувной цех</t>
      </is>
    </oc>
    <nc r="F91">
      <v>45</v>
    </nc>
  </rcc>
  <rcc rId="62387" sId="12">
    <oc r="G91" t="inlineStr">
      <is>
        <t>РД, Кизилюртовский район, с. Султанянгиюрт, ул. Почтовая, д. №25</t>
      </is>
    </oc>
    <nc r="G91">
      <v>0</v>
    </nc>
  </rcc>
  <rcc rId="62388" sId="12">
    <oc r="H91">
      <v>14</v>
    </oc>
    <nc r="H91">
      <v>10</v>
    </nc>
  </rcc>
  <rcc rId="62389" sId="12">
    <oc r="I91">
      <v>14</v>
    </oc>
    <nc r="I91" t="inlineStr">
      <is>
        <t>100 кВА</t>
      </is>
    </nc>
  </rcc>
  <rcc rId="62390" sId="12">
    <oc r="J91">
      <v>0</v>
    </oc>
    <nc r="J91" t="inlineStr">
      <is>
        <t>ф №3</t>
      </is>
    </nc>
  </rcc>
  <rcc rId="62391" sId="12">
    <oc r="K91">
      <v>0.4</v>
    </oc>
    <nc r="K91" t="inlineStr">
      <is>
        <t>Тагиркент</t>
      </is>
    </nc>
  </rcc>
  <rcc rId="62392" sId="12">
    <oc r="L91" t="inlineStr">
      <is>
        <t>22/400</t>
      </is>
    </oc>
    <nc r="L91"/>
  </rcc>
  <rcc rId="62393" sId="12">
    <oc r="M91" t="inlineStr">
      <is>
        <t>ф № 47</t>
      </is>
    </oc>
    <nc r="M91"/>
  </rcc>
  <rcc rId="62394" sId="12">
    <oc r="N91" t="inlineStr">
      <is>
        <t>ЗФС 35/6 кВ</t>
      </is>
    </oc>
    <nc r="N91"/>
  </rcc>
  <rcc rId="62395" sId="12">
    <oc r="O91">
      <v>42692</v>
    </oc>
    <nc r="O91"/>
  </rcc>
  <rcc rId="62396" sId="12">
    <oc r="P91">
      <v>2093</v>
    </oc>
    <nc r="P91"/>
  </rcc>
  <rcc rId="62397" sId="12">
    <nc r="A724">
      <v>162</v>
    </nc>
  </rcc>
  <rcc rId="62398" sId="12">
    <oc r="B724" t="inlineStr">
      <is>
        <t>Гумбетовский МУ</t>
      </is>
    </oc>
    <nc r="B724" t="inlineStr">
      <is>
        <t>Султанова Нарунгюл  Садиковна</t>
      </is>
    </nc>
  </rcc>
  <rcc rId="62399" sId="12">
    <oc r="C724">
      <v>341</v>
    </oc>
    <nc r="C724" t="inlineStr">
      <is>
        <t>жилой дом</t>
      </is>
    </nc>
  </rcc>
  <rcc rId="62400" sId="12">
    <oc r="D724">
      <v>42691</v>
    </oc>
    <nc r="D724" t="inlineStr">
      <is>
        <t>Магарамкентский район,             с.Приморск</t>
      </is>
    </nc>
  </rcc>
  <rcc rId="62401" sId="12">
    <oc r="E724" t="inlineStr">
      <is>
        <t>Дибиргаджиев Гаджимурад Ахмедович</t>
      </is>
    </oc>
    <nc r="E724">
      <v>5</v>
    </nc>
  </rcc>
  <rcc rId="62402" sId="12">
    <oc r="F724" t="inlineStr">
      <is>
        <t>жилой дом</t>
      </is>
    </oc>
    <nc r="F724">
      <v>5</v>
    </nc>
  </rcc>
  <rcc rId="62403" sId="12">
    <oc r="G724" t="inlineStr">
      <is>
        <t>РД, Гумбетовский район ,сел. Игали</t>
      </is>
    </oc>
    <nc r="G724">
      <v>0</v>
    </nc>
  </rcc>
  <rcc rId="62404" sId="12">
    <oc r="H724">
      <v>8</v>
    </oc>
    <nc r="H724">
      <v>0.4</v>
    </nc>
  </rcc>
  <rcc rId="62405" sId="12">
    <oc r="I724">
      <v>8</v>
    </oc>
    <nc r="I724" t="inlineStr">
      <is>
        <t>8/100</t>
      </is>
    </nc>
  </rcc>
  <rcc rId="62406" sId="12">
    <oc r="J724">
      <v>0</v>
    </oc>
    <nc r="J724" t="inlineStr">
      <is>
        <t>Ф №3</t>
      </is>
    </nc>
  </rcc>
  <rcc rId="62407" sId="12">
    <oc r="K724">
      <v>0.4</v>
    </oc>
    <nc r="K724" t="inlineStr">
      <is>
        <t>Тагиркент</t>
      </is>
    </nc>
  </rcc>
  <rcc rId="62408" sId="12">
    <oc r="L724" t="inlineStr">
      <is>
        <t>МТП 11/400</t>
      </is>
    </oc>
    <nc r="L724"/>
  </rcc>
  <rcc rId="62409" sId="12">
    <oc r="M724" t="inlineStr">
      <is>
        <t>Ф№1</t>
      </is>
    </oc>
    <nc r="M724"/>
  </rcc>
  <rcc rId="62410" sId="12">
    <oc r="N724" t="inlineStr">
      <is>
        <t>Игали</t>
      </is>
    </oc>
    <nc r="N724"/>
  </rcc>
  <rcc rId="62411" sId="12">
    <oc r="O724">
      <v>42696</v>
    </oc>
    <nc r="O724"/>
  </rcc>
  <rcc rId="62412" sId="12">
    <oc r="P724">
      <v>341</v>
    </oc>
    <nc r="P724"/>
  </rcc>
  <rcc rId="62413" sId="12">
    <nc r="A376">
      <v>203</v>
    </nc>
  </rcc>
  <rcc rId="62414" sId="12">
    <oc r="B376" t="inlineStr">
      <is>
        <t>Касумкентские РЭС</t>
      </is>
    </oc>
    <nc r="B376" t="inlineStr">
      <is>
        <t>Сархатов Магомеднаби Славик</t>
      </is>
    </nc>
  </rcc>
  <rcc rId="62415" sId="12">
    <oc r="C376" t="inlineStr">
      <is>
        <t>6822 п/общ.</t>
      </is>
    </oc>
    <nc r="C376" t="inlineStr">
      <is>
        <t>жилой дом</t>
      </is>
    </nc>
  </rcc>
  <rcc rId="62416" sId="12">
    <oc r="D376">
      <v>42733</v>
    </oc>
    <nc r="D376" t="inlineStr">
      <is>
        <t xml:space="preserve">Магарамкентский район, с.Чахчах-Казмаляр </t>
      </is>
    </nc>
  </rcc>
  <rcc rId="62417" sId="12">
    <oc r="E376" t="inlineStr">
      <is>
        <t>ПАО "МТС", в лице директора  Хайбаева Расула Абдулмуталибовича</t>
      </is>
    </oc>
    <nc r="E376">
      <v>5</v>
    </nc>
  </rcc>
  <rcc rId="62418" sId="12">
    <oc r="F376" t="inlineStr">
      <is>
        <t>БС №05381 "Избербаш-РРС"</t>
      </is>
    </oc>
    <nc r="F376">
      <v>5</v>
    </nc>
  </rcc>
  <rcc rId="62419" sId="12">
    <oc r="G376" t="inlineStr">
      <is>
        <t xml:space="preserve">РД, г. Избербаш, район примыкания улиц Азизова и 9-й линии </t>
      </is>
    </oc>
    <nc r="G376">
      <v>0</v>
    </nc>
  </rcc>
  <rcc rId="62420" sId="12">
    <oc r="H376">
      <v>7</v>
    </oc>
    <nc r="H376">
      <v>0.4</v>
    </nc>
  </rcc>
  <rcc rId="62421" sId="12">
    <oc r="I376">
      <v>7</v>
    </oc>
    <nc r="I376" t="inlineStr">
      <is>
        <t>1/100</t>
      </is>
    </nc>
  </rcc>
  <rcc rId="62422" sId="12">
    <oc r="J376">
      <v>0</v>
    </oc>
    <nc r="J376" t="inlineStr">
      <is>
        <t>Ф №1</t>
      </is>
    </nc>
  </rcc>
  <rcc rId="62423" sId="12">
    <oc r="K376">
      <v>0.4</v>
    </oc>
    <nc r="K376" t="inlineStr">
      <is>
        <t>Тагиркент</t>
      </is>
    </nc>
  </rcc>
  <rcc rId="62424" sId="12">
    <oc r="L376" t="inlineStr">
      <is>
        <t>95/63</t>
      </is>
    </oc>
    <nc r="L376"/>
  </rcc>
  <rcc rId="62425" sId="12">
    <oc r="M376" t="inlineStr">
      <is>
        <t>ф №10</t>
      </is>
    </oc>
    <nc r="M376"/>
  </rcc>
  <rcc rId="62426" sId="12">
    <oc r="N376" t="inlineStr">
      <is>
        <t xml:space="preserve">Изберг-Северная       </t>
      </is>
    </oc>
    <nc r="N376"/>
  </rcc>
  <rcc rId="62427" sId="12">
    <oc r="O376">
      <v>42734</v>
    </oc>
    <nc r="O376"/>
  </rcc>
  <rcc rId="62428" sId="12">
    <oc r="P376">
      <v>2378</v>
    </oc>
    <nc r="P376"/>
  </rcc>
  <rcc rId="62429" sId="12">
    <nc r="A96">
      <v>98</v>
    </nc>
  </rcc>
  <rcc rId="62430" sId="12">
    <oc r="B96" t="inlineStr">
      <is>
        <t>Избербашские ГЭС</t>
      </is>
    </oc>
    <nc r="B96" t="inlineStr">
      <is>
        <t>Алиев Арсен Алилович</t>
      </is>
    </nc>
  </rcc>
  <rcc rId="62431" sId="12">
    <oc r="C96">
      <v>2052</v>
    </oc>
    <nc r="C96" t="inlineStr">
      <is>
        <t>КФХ "Хаджимурадов"</t>
      </is>
    </nc>
  </rcc>
  <rcc rId="62432" sId="12">
    <oc r="D96">
      <v>42692</v>
    </oc>
    <nc r="D96" t="inlineStr">
      <is>
        <t>РД, Бабаюртовский район, с. Тамазатюбе</t>
      </is>
    </nc>
  </rcc>
  <rcc rId="62433" sId="12">
    <oc r="E96" t="inlineStr">
      <is>
        <t>Рамалданова Сабина Руслановна</t>
      </is>
    </oc>
    <nc r="E96">
      <v>15</v>
    </nc>
  </rcc>
  <rcc rId="62434" sId="12">
    <oc r="F96" t="inlineStr">
      <is>
        <t>хоз. магазин</t>
      </is>
    </oc>
    <nc r="F96">
      <v>15</v>
    </nc>
  </rcc>
  <rcc rId="62435" sId="12">
    <oc r="G96" t="inlineStr">
      <is>
        <t>РД, г.Избербаш, ул. Буйнакского</t>
      </is>
    </oc>
    <nc r="G96">
      <v>0</v>
    </nc>
  </rcc>
  <rcc rId="62436" sId="12">
    <oc r="H96">
      <v>5</v>
    </oc>
    <nc r="H96">
      <v>10</v>
    </nc>
  </rcc>
  <rcc rId="62437" sId="12">
    <oc r="I96">
      <v>5</v>
    </oc>
    <nc r="I96" t="inlineStr">
      <is>
        <t>25 кВА</t>
      </is>
    </nc>
  </rcc>
  <rcc rId="62438" sId="12">
    <oc r="J96">
      <v>0</v>
    </oc>
    <nc r="J96" t="inlineStr">
      <is>
        <t>ф №3</t>
      </is>
    </nc>
  </rcc>
  <rcc rId="62439" sId="12">
    <oc r="K96">
      <v>0.4</v>
    </oc>
    <nc r="K96" t="inlineStr">
      <is>
        <t>Тамазатюбе</t>
      </is>
    </nc>
  </rcc>
  <rcc rId="62440" sId="12">
    <oc r="L96" t="inlineStr">
      <is>
        <t>88/1000</t>
      </is>
    </oc>
    <nc r="L96"/>
  </rcc>
  <rcc rId="62441" sId="12">
    <oc r="M96" t="inlineStr">
      <is>
        <t>ф № 18</t>
      </is>
    </oc>
    <nc r="M96"/>
  </rcc>
  <rcc rId="62442" sId="12">
    <oc r="N96" t="inlineStr">
      <is>
        <t xml:space="preserve">Изберг-Северная 110/35/10 кВ </t>
      </is>
    </oc>
    <nc r="N96"/>
  </rcc>
  <rcc rId="62443" sId="12">
    <oc r="O96">
      <v>42692</v>
    </oc>
    <nc r="O96"/>
  </rcc>
  <rcc rId="62444" sId="12">
    <oc r="P96">
      <v>2098</v>
    </oc>
    <nc r="P96"/>
  </rcc>
  <rcc rId="62445" sId="12">
    <nc r="A218">
      <v>18</v>
    </nc>
  </rcc>
  <rcc rId="62446" sId="12">
    <oc r="B218" t="inlineStr">
      <is>
        <t>Избербашские ГЭС</t>
      </is>
    </oc>
    <nc r="B218" t="inlineStr">
      <is>
        <t>Чунтыханов Ахмед Камилович</t>
      </is>
    </nc>
  </rcc>
  <rcc rId="62447" sId="12">
    <oc r="C218">
      <v>2190</v>
    </oc>
    <nc r="C218" t="inlineStr">
      <is>
        <t>магазин</t>
      </is>
    </nc>
  </rcc>
  <rcc rId="62448" sId="12">
    <oc r="D218">
      <v>42711</v>
    </oc>
    <nc r="D218" t="inlineStr">
      <is>
        <t>РД, Тарумовский район, с. Тарумовка, на 304 км. ФАД Астрахань-Махачкала</t>
      </is>
    </nc>
  </rcc>
  <rcc rId="62449" sId="12">
    <oc r="E218" t="inlineStr">
      <is>
        <t>Магомедова Лидия Алиевна</t>
      </is>
    </oc>
    <nc r="E218">
      <v>14</v>
    </nc>
  </rcc>
  <rcc rId="62450" sId="12">
    <oc r="F218" t="inlineStr">
      <is>
        <t>магазин "Серго"</t>
      </is>
    </oc>
    <nc r="F218">
      <v>14</v>
    </nc>
  </rcc>
  <rcc rId="62451" sId="12">
    <oc r="G218" t="inlineStr">
      <is>
        <t>РД, г.Избербаш, ул.Г. Азизова</t>
      </is>
    </oc>
    <nc r="G218">
      <v>0</v>
    </nc>
  </rcc>
  <rcc rId="62452" sId="12">
    <oc r="H218">
      <v>8</v>
    </oc>
    <nc r="H218">
      <v>0.4</v>
    </nc>
  </rcc>
  <rcc rId="62453" sId="12">
    <oc r="I218">
      <v>8</v>
    </oc>
    <nc r="I218" t="inlineStr">
      <is>
        <t>16.11.10/63</t>
      </is>
    </nc>
  </rcc>
  <rcc rId="62454" sId="12">
    <oc r="J218">
      <v>0</v>
    </oc>
    <nc r="J218" t="inlineStr">
      <is>
        <t>ф №11</t>
      </is>
    </nc>
  </rcc>
  <rcc rId="62455" sId="12">
    <oc r="K218">
      <v>0.4</v>
    </oc>
    <nc r="K218" t="inlineStr">
      <is>
        <t>Тарумовка</t>
      </is>
    </nc>
  </rcc>
  <rcc rId="62456" sId="12">
    <oc r="L218" t="inlineStr">
      <is>
        <t>88/1000</t>
      </is>
    </oc>
    <nc r="L218"/>
  </rcc>
  <rcc rId="62457" sId="12">
    <oc r="M218" t="inlineStr">
      <is>
        <t>ф.№18</t>
      </is>
    </oc>
    <nc r="M218"/>
  </rcc>
  <rcc rId="62458" sId="12">
    <oc r="N218" t="inlineStr">
      <is>
        <t xml:space="preserve">Изберг-Северная 110/35/10 кВ      </t>
      </is>
    </oc>
    <nc r="N218"/>
  </rcc>
  <rcc rId="62459" sId="12">
    <oc r="O218">
      <v>42711</v>
    </oc>
    <nc r="O218"/>
  </rcc>
  <rcc rId="62460" sId="12">
    <oc r="P218">
      <v>2220</v>
    </oc>
    <nc r="P218"/>
  </rcc>
  <rcc rId="62461" sId="12">
    <nc r="A219">
      <v>25</v>
    </nc>
  </rcc>
  <rcc rId="62462" sId="12">
    <oc r="B219" t="inlineStr">
      <is>
        <t>Избербашские ГЭС</t>
      </is>
    </oc>
    <nc r="B219" t="inlineStr">
      <is>
        <t>Джамиев Магомед Билалович</t>
      </is>
    </nc>
  </rcc>
  <rcc rId="62463" sId="12">
    <oc r="C219">
      <v>2189</v>
    </oc>
    <nc r="C219" t="inlineStr">
      <is>
        <t>жилой дом</t>
      </is>
    </nc>
  </rcc>
  <rcc rId="62464" sId="12">
    <oc r="D219">
      <v>42711</v>
    </oc>
    <nc r="D219" t="inlineStr">
      <is>
        <t>РД, Тарумовский район, с. Тарумовка, ул. Пионерская, д. №133</t>
      </is>
    </nc>
  </rcc>
  <rcc rId="62465" sId="12">
    <oc r="E219" t="inlineStr">
      <is>
        <t>Хулабеков Ахмедкади Алиевич</t>
      </is>
    </oc>
    <nc r="E219">
      <v>7</v>
    </nc>
  </rcc>
  <rcc rId="62466" sId="12">
    <oc r="F219" t="inlineStr">
      <is>
        <t xml:space="preserve">магазин </t>
      </is>
    </oc>
    <nc r="F219">
      <v>7</v>
    </nc>
  </rcc>
  <rcc rId="62467" sId="12">
    <oc r="G219" t="inlineStr">
      <is>
        <t>РД, г.Избербаш, ул.Азизова</t>
      </is>
    </oc>
    <nc r="G219">
      <v>0</v>
    </nc>
  </rcc>
  <rcc rId="62468" sId="12">
    <oc r="H219">
      <v>14</v>
    </oc>
    <nc r="H219">
      <v>0.4</v>
    </nc>
  </rcc>
  <rcc rId="62469" sId="12">
    <oc r="I219">
      <v>14</v>
    </oc>
    <nc r="I219" t="inlineStr">
      <is>
        <t>16.03.01/160</t>
      </is>
    </nc>
  </rcc>
  <rcc rId="62470" sId="12">
    <oc r="J219">
      <v>0</v>
    </oc>
    <nc r="J219" t="inlineStr">
      <is>
        <t>ф №3</t>
      </is>
    </nc>
  </rcc>
  <rcc rId="62471" sId="12">
    <oc r="K219">
      <v>0.4</v>
    </oc>
    <nc r="K219" t="inlineStr">
      <is>
        <t>Тарумовка</t>
      </is>
    </nc>
  </rcc>
  <rcc rId="62472" sId="12">
    <oc r="L219" t="inlineStr">
      <is>
        <t>88/1000</t>
      </is>
    </oc>
    <nc r="L219"/>
  </rcc>
  <rcc rId="62473" sId="12">
    <oc r="M219" t="inlineStr">
      <is>
        <t>ф.№18</t>
      </is>
    </oc>
    <nc r="M219"/>
  </rcc>
  <rcc rId="62474" sId="12">
    <oc r="N219" t="inlineStr">
      <is>
        <t xml:space="preserve">Изберг-Северная 110/35/10 кВ      </t>
      </is>
    </oc>
    <nc r="N219"/>
  </rcc>
  <rcc rId="62475" sId="12">
    <oc r="O219">
      <v>42711</v>
    </oc>
    <nc r="O219"/>
  </rcc>
  <rcc rId="62476" sId="12">
    <oc r="P219">
      <v>2221</v>
    </oc>
    <nc r="P219"/>
  </rcc>
  <rcc rId="62477" sId="12">
    <nc r="A220">
      <v>123</v>
    </nc>
  </rcc>
  <rcc rId="62478" sId="12">
    <oc r="B220" t="inlineStr">
      <is>
        <t>Избербашские ГЭС</t>
      </is>
    </oc>
    <nc r="B220" t="inlineStr">
      <is>
        <t>Магомедова Патимат Гусейновна</t>
      </is>
    </nc>
  </rcc>
  <rcc rId="62479" sId="12">
    <oc r="C220">
      <v>2188</v>
    </oc>
    <nc r="C220" t="inlineStr">
      <is>
        <t>жилой дом</t>
      </is>
    </nc>
  </rcc>
  <rcc rId="62480" sId="12">
    <oc r="D220">
      <v>42711</v>
    </oc>
    <nc r="D220" t="inlineStr">
      <is>
        <t>Тарумовский район, с. Тарумовка</t>
      </is>
    </nc>
  </rcc>
  <rcc rId="62481" sId="12">
    <oc r="E220" t="inlineStr">
      <is>
        <t>Сулейманова Саганат Алиевна</t>
      </is>
    </oc>
    <nc r="E220">
      <v>4</v>
    </nc>
  </rcc>
  <rcc rId="62482" sId="12">
    <oc r="F220" t="inlineStr">
      <is>
        <t>автомойка</t>
      </is>
    </oc>
    <nc r="F220">
      <v>4</v>
    </nc>
  </rcc>
  <rcc rId="62483" sId="12">
    <oc r="G220" t="inlineStr">
      <is>
        <t>РД, г.Избербаш, ул.Буйнакского, 161</t>
      </is>
    </oc>
    <nc r="G220">
      <v>0</v>
    </nc>
  </rcc>
  <rcc rId="62484" sId="12">
    <oc r="H220">
      <v>15</v>
    </oc>
    <nc r="H220">
      <v>0.4</v>
    </nc>
  </rcc>
  <rcc rId="62485" sId="12">
    <oc r="I220">
      <v>15</v>
    </oc>
    <nc r="I220" t="inlineStr">
      <is>
        <t>160901/63 кВА</t>
      </is>
    </nc>
  </rcc>
  <rcc rId="62486" sId="12">
    <oc r="J220">
      <v>0</v>
    </oc>
    <nc r="J220" t="inlineStr">
      <is>
        <t>ф№9</t>
      </is>
    </nc>
  </rcc>
  <rcc rId="62487" sId="12">
    <oc r="K220">
      <v>0.4</v>
    </oc>
    <nc r="K220" t="inlineStr">
      <is>
        <t>Тарумовка</t>
      </is>
    </nc>
  </rcc>
  <rcc rId="62488" sId="12">
    <oc r="L220" t="inlineStr">
      <is>
        <t>172/160</t>
      </is>
    </oc>
    <nc r="L220"/>
  </rcc>
  <rcc rId="62489" sId="12">
    <oc r="M220" t="inlineStr">
      <is>
        <t>ф.№23</t>
      </is>
    </oc>
    <nc r="M220"/>
  </rcc>
  <rcc rId="62490" sId="12">
    <oc r="N220" t="inlineStr">
      <is>
        <t xml:space="preserve">Изберг-Северная 110/35/10 кВ      </t>
      </is>
    </oc>
    <nc r="N220"/>
  </rcc>
  <rcc rId="62491" sId="12">
    <oc r="O220">
      <v>42711</v>
    </oc>
    <nc r="O220"/>
  </rcc>
  <rcc rId="62492" sId="12">
    <oc r="P220">
      <v>2222</v>
    </oc>
    <nc r="P220"/>
  </rcc>
  <rcc rId="62493" sId="12">
    <nc r="A300">
      <v>125</v>
    </nc>
  </rcc>
  <rcc rId="62494" sId="12">
    <nc r="B300" t="inlineStr">
      <is>
        <t>Темирова Райлет</t>
      </is>
    </nc>
  </rcc>
  <rcc rId="62495" sId="12">
    <nc r="C300" t="inlineStr">
      <is>
        <t>жилой дом</t>
      </is>
    </nc>
  </rcc>
  <rcc rId="62496" sId="12">
    <nc r="D300" t="inlineStr">
      <is>
        <t>Тарумовский район, с. Ново-Дмитриевка</t>
      </is>
    </nc>
  </rcc>
  <rcc rId="62497" sId="12">
    <nc r="E300">
      <v>4</v>
    </nc>
  </rcc>
  <rcc rId="62498" sId="12">
    <nc r="F300">
      <v>4</v>
    </nc>
  </rcc>
  <rcc rId="62499" sId="12">
    <nc r="G300">
      <v>0</v>
    </nc>
  </rcc>
  <rcc rId="62500" sId="12">
    <nc r="H300">
      <v>0.4</v>
    </nc>
  </rcc>
  <rcc rId="62501" sId="12">
    <nc r="I300" t="inlineStr">
      <is>
        <t>160601/63 кВА</t>
      </is>
    </nc>
  </rcc>
  <rcc rId="62502" sId="12">
    <nc r="J300" t="inlineStr">
      <is>
        <t>ф№6</t>
      </is>
    </nc>
  </rcc>
  <rcc rId="62503" sId="12">
    <nc r="K300" t="inlineStr">
      <is>
        <t>Тарумовка</t>
      </is>
    </nc>
  </rcc>
  <rcc rId="62504" sId="12">
    <oc r="L300" t="inlineStr">
      <is>
        <t>2*630</t>
      </is>
    </oc>
    <nc r="L300"/>
  </rcc>
  <rcc rId="62505" sId="12">
    <nc r="A97">
      <v>127</v>
    </nc>
  </rcc>
  <rcc rId="62506" sId="12">
    <oc r="B97" t="inlineStr">
      <is>
        <t>Избербашские ГЭС</t>
      </is>
    </oc>
    <nc r="B97" t="inlineStr">
      <is>
        <t>Ахмедов Ахмед Саадулаевич</t>
      </is>
    </nc>
  </rcc>
  <rcc rId="62507" sId="12">
    <oc r="C97">
      <v>2053</v>
    </oc>
    <nc r="C97" t="inlineStr">
      <is>
        <t>жилой дом</t>
      </is>
    </nc>
  </rcc>
  <rcc rId="62508" sId="12">
    <oc r="D97">
      <v>42692</v>
    </oc>
    <nc r="D97" t="inlineStr">
      <is>
        <t>Тарумовский район, с. Тарумовка</t>
      </is>
    </nc>
  </rcc>
  <rcc rId="62509" sId="12">
    <oc r="E97" t="inlineStr">
      <is>
        <t>Алибеков Рустам Магомедович</t>
      </is>
    </oc>
    <nc r="E97">
      <v>4</v>
    </nc>
  </rcc>
  <rcc rId="62510" sId="12">
    <oc r="F97" t="inlineStr">
      <is>
        <t>столярный станок</t>
      </is>
    </oc>
    <nc r="F97">
      <v>4</v>
    </nc>
  </rcc>
  <rcc rId="62511" sId="12">
    <oc r="G97" t="inlineStr">
      <is>
        <t>РД, г.Избербаш, ул. Солнечная,9</t>
      </is>
    </oc>
    <nc r="G97">
      <v>0</v>
    </nc>
  </rcc>
  <rcc rId="62512" sId="12">
    <oc r="H97">
      <v>8</v>
    </oc>
    <nc r="H97">
      <v>0.4</v>
    </nc>
  </rcc>
  <rcc rId="62513" sId="12">
    <oc r="I97">
      <v>8</v>
    </oc>
    <nc r="I97" t="inlineStr">
      <is>
        <t>160108/160 кВА</t>
      </is>
    </nc>
  </rcc>
  <rcc rId="62514" sId="12">
    <oc r="J97">
      <v>0</v>
    </oc>
    <nc r="J97" t="inlineStr">
      <is>
        <t>ф№1</t>
      </is>
    </nc>
  </rcc>
  <rcc rId="62515" sId="12">
    <oc r="K97">
      <v>0.4</v>
    </oc>
    <nc r="K97" t="inlineStr">
      <is>
        <t>Тарумовка</t>
      </is>
    </nc>
  </rcc>
  <rcc rId="62516" sId="12">
    <oc r="L97" t="inlineStr">
      <is>
        <t>203/250</t>
      </is>
    </oc>
    <nc r="L97"/>
  </rcc>
  <rcc rId="62517" sId="12">
    <oc r="M97" t="inlineStr">
      <is>
        <t>ф № 2</t>
      </is>
    </oc>
    <nc r="M97"/>
  </rcc>
  <rcc rId="62518" sId="12">
    <oc r="N97" t="inlineStr">
      <is>
        <t>Изберг-Южная 110/6 кВ</t>
      </is>
    </oc>
    <nc r="N97"/>
  </rcc>
  <rcc rId="62519" sId="12">
    <oc r="O97">
      <v>42692</v>
    </oc>
    <nc r="O97"/>
  </rcc>
  <rcc rId="62520" sId="12">
    <oc r="P97">
      <v>2099</v>
    </oc>
    <nc r="P97"/>
  </rcc>
  <rcc rId="62521" sId="12">
    <nc r="A475">
      <v>128</v>
    </nc>
  </rcc>
  <rcc rId="62522" sId="12">
    <oc r="B475" t="inlineStr">
      <is>
        <t>ЦЭС
БРЭС</t>
      </is>
    </oc>
    <nc r="B475" t="inlineStr">
      <is>
        <t>Насрулаев Руслан Гарунович</t>
      </is>
    </nc>
  </rcc>
  <rcc rId="62523" sId="12">
    <oc r="C475">
      <v>177</v>
    </oc>
    <nc r="C475" t="inlineStr">
      <is>
        <t>жилой дом</t>
      </is>
    </nc>
  </rcc>
  <rcc rId="62524" sId="12">
    <oc r="D475">
      <v>42723</v>
    </oc>
    <nc r="D475" t="inlineStr">
      <is>
        <t>Тарумовский район, с. Тарумовка</t>
      </is>
    </nc>
  </rcc>
  <rcc rId="62525" sId="12">
    <oc r="E475" t="inlineStr">
      <is>
        <t xml:space="preserve">Мамаев 
Ахмед Магомедзагирович  </t>
      </is>
    </oc>
    <nc r="E475">
      <v>4</v>
    </nc>
  </rcc>
  <rcc rId="62526" sId="12">
    <oc r="F475" t="inlineStr">
      <is>
        <t>жилой дом</t>
      </is>
    </oc>
    <nc r="F475">
      <v>4</v>
    </nc>
  </rcc>
  <rcc rId="62527" sId="12">
    <oc r="G475" t="inlineStr">
      <is>
        <r>
          <t xml:space="preserve">Буйнакский 
район, </t>
        </r>
        <r>
          <rPr>
            <sz val="11"/>
            <color rgb="FF000000"/>
            <rFont val="Times New Roman"/>
            <family val="1"/>
            <charset val="204"/>
          </rPr>
          <t>Н. Казанище</t>
        </r>
      </is>
    </oc>
    <nc r="G475">
      <v>0</v>
    </nc>
  </rcc>
  <rcc rId="62528" sId="12">
    <oc r="H475">
      <v>3</v>
    </oc>
    <nc r="H475">
      <v>0.4</v>
    </nc>
  </rcc>
  <rcc rId="62529" sId="12">
    <oc r="I475">
      <v>3</v>
    </oc>
    <nc r="I475" t="inlineStr">
      <is>
        <t>160202/160 кВА</t>
      </is>
    </nc>
  </rcc>
  <rcc rId="62530" sId="12">
    <oc r="J475">
      <v>0</v>
    </oc>
    <nc r="J475" t="inlineStr">
      <is>
        <t>ф№2</t>
      </is>
    </nc>
  </rcc>
  <rcc rId="62531" sId="12">
    <oc r="K475">
      <v>0.4</v>
    </oc>
    <nc r="K475" t="inlineStr">
      <is>
        <t>Тарумовка</t>
      </is>
    </nc>
  </rcc>
  <rcc rId="62532" sId="12">
    <oc r="L475" t="inlineStr">
      <is>
        <t xml:space="preserve">581/100 </t>
      </is>
    </oc>
    <nc r="L475"/>
  </rcc>
  <rcc rId="62533" sId="12">
    <oc r="M475" t="inlineStr">
      <is>
        <t>ф1</t>
      </is>
    </oc>
    <nc r="M475"/>
  </rcc>
  <rcc rId="62534" sId="12">
    <oc r="N475" t="inlineStr">
      <is>
        <t>Казанище</t>
      </is>
    </oc>
    <nc r="N475"/>
  </rcc>
  <rcc rId="62535" sId="12">
    <oc r="O475">
      <v>42723</v>
    </oc>
    <nc r="O475"/>
  </rcc>
  <rcc rId="62536" sId="12">
    <oc r="P475">
      <v>177</v>
    </oc>
    <nc r="P475"/>
  </rcc>
  <rcc rId="62537" sId="12">
    <nc r="A138">
      <v>97</v>
    </nc>
  </rcc>
  <rcc rId="62538" sId="12">
    <oc r="B138" t="inlineStr">
      <is>
        <t>Буйнакские РЭС</t>
      </is>
    </oc>
    <nc r="B138" t="inlineStr">
      <is>
        <t>Гаджиев Ахмед Касумович</t>
      </is>
    </nc>
  </rcc>
  <rcc rId="62539" sId="12">
    <oc r="C138">
      <v>2097</v>
    </oc>
    <nc r="C138" t="inlineStr">
      <is>
        <t>стройбаза</t>
      </is>
    </nc>
  </rcc>
  <rcc rId="62540" sId="12">
    <oc r="D138">
      <v>42697</v>
    </oc>
    <nc r="D138" t="inlineStr">
      <is>
        <t>РД, Рутульский р-н, к-з Ленина, Бабаюртовский ЗОЖ</t>
      </is>
    </nc>
  </rcc>
  <rcc rId="62541" sId="12">
    <oc r="E138" t="inlineStr">
      <is>
        <t>Арсланов Гасан Хизриевич</t>
      </is>
    </oc>
    <nc r="E138">
      <v>7</v>
    </nc>
  </rcc>
  <rcc rId="62542" sId="12">
    <oc r="F138" t="inlineStr">
      <is>
        <t>столярный цех</t>
      </is>
    </oc>
    <nc r="F138">
      <v>7</v>
    </nc>
  </rcc>
  <rcc rId="62543" sId="12">
    <oc r="G138" t="inlineStr">
      <is>
        <t>РД, Буйнакский район, с.Н.Казанище</t>
      </is>
    </oc>
    <nc r="G138">
      <v>0</v>
    </nc>
  </rcc>
  <rcc rId="62544" sId="12">
    <oc r="H138">
      <v>14</v>
    </oc>
    <nc r="H138">
      <v>0.4</v>
    </nc>
  </rcc>
  <rcc rId="62545" sId="12">
    <oc r="I138">
      <v>14</v>
    </oc>
    <nc r="I138" t="inlineStr">
      <is>
        <t>9/100</t>
      </is>
    </nc>
  </rcc>
  <rcc rId="62546" sId="12">
    <oc r="J138">
      <v>0</v>
    </oc>
    <nc r="J138" t="inlineStr">
      <is>
        <t>ф №5</t>
      </is>
    </nc>
  </rcc>
  <rcc rId="62547" sId="12">
    <oc r="K138">
      <v>0.4</v>
    </oc>
    <nc r="K138" t="inlineStr">
      <is>
        <t>Татаюрт</t>
      </is>
    </nc>
  </rcc>
  <rcc rId="62548" sId="12">
    <oc r="L138" t="inlineStr">
      <is>
        <t>497/400</t>
      </is>
    </oc>
    <nc r="L138"/>
  </rcc>
  <rcc rId="62549" sId="12">
    <oc r="M138" t="inlineStr">
      <is>
        <t>ф №7</t>
      </is>
    </oc>
    <nc r="M138"/>
  </rcc>
  <rcc rId="62550" sId="12">
    <oc r="N138" t="inlineStr">
      <is>
        <t>Казанище    35/10 кВ</t>
      </is>
    </oc>
    <nc r="N138"/>
  </rcc>
  <rcc rId="62551" sId="12">
    <oc r="O138">
      <v>42698</v>
    </oc>
    <nc r="O138"/>
  </rcc>
  <rcc rId="62552" sId="12">
    <oc r="P138">
      <v>2140</v>
    </oc>
    <nc r="P138"/>
  </rcc>
  <rcc rId="62553" sId="12">
    <nc r="A13">
      <v>99</v>
    </nc>
  </rcc>
  <rcc rId="62554" sId="12">
    <oc r="B13" t="inlineStr">
      <is>
        <t>Тарумовские РЭС</t>
      </is>
    </oc>
    <nc r="B13" t="inlineStr">
      <is>
        <t>Магомедов Абдуразак Нажмудинович</t>
      </is>
    </nc>
  </rcc>
  <rcc rId="62555" sId="12">
    <oc r="C13">
      <v>1970</v>
    </oc>
    <nc r="C13" t="inlineStr">
      <is>
        <t>столярный цех</t>
      </is>
    </nc>
  </rcc>
  <rcc rId="62556" sId="12">
    <oc r="D13">
      <v>42677</v>
    </oc>
    <nc r="D13" t="inlineStr">
      <is>
        <t>РД, Чародинский район, с. Цадах</t>
      </is>
    </nc>
  </rcc>
  <rcc rId="62557" sId="12">
    <oc r="E13" t="inlineStr">
      <is>
        <t>Гасанова Аминат Гасбулаевна</t>
      </is>
    </oc>
    <nc r="E13">
      <v>7</v>
    </nc>
  </rcc>
  <rcc rId="62558" sId="12">
    <oc r="F13" t="inlineStr">
      <is>
        <t>кормодробилка</t>
      </is>
    </oc>
    <nc r="F13">
      <v>7</v>
    </nc>
  </rcc>
  <rcc rId="62559" sId="12">
    <oc r="G13" t="inlineStr">
      <is>
        <t>РД, Тарумовский район, с.Тарумовка, ул.Орджоникидзе,д.53</t>
      </is>
    </oc>
    <nc r="G13">
      <v>0</v>
    </nc>
  </rcc>
  <rcc rId="62560" sId="12">
    <oc r="H13">
      <v>14</v>
    </oc>
    <nc r="H13">
      <v>0.4</v>
    </nc>
  </rcc>
  <rcc rId="62561" sId="12">
    <oc r="I13">
      <v>14</v>
    </oc>
    <nc r="I13" t="inlineStr">
      <is>
        <t>1/400</t>
      </is>
    </nc>
  </rcc>
  <rcc rId="62562" sId="12">
    <oc r="J13">
      <v>0</v>
    </oc>
    <nc r="J13" t="inlineStr">
      <is>
        <t>ф №10</t>
      </is>
    </nc>
  </rcc>
  <rcc rId="62563" sId="12">
    <oc r="K13">
      <v>0.4</v>
    </oc>
    <nc r="K13" t="inlineStr">
      <is>
        <t>Татаюрт</t>
      </is>
    </nc>
  </rcc>
  <rcc rId="62564" sId="12">
    <oc r="L13" t="inlineStr">
      <is>
        <t>18.04.06/100</t>
      </is>
    </oc>
    <nc r="L13"/>
  </rcc>
  <rcc rId="62565" sId="12">
    <oc r="M13" t="inlineStr">
      <is>
        <t>ф№4</t>
      </is>
    </oc>
    <nc r="M13"/>
  </rcc>
  <rcc rId="62566" sId="12">
    <oc r="N13" t="inlineStr">
      <is>
        <t>Калиновка</t>
      </is>
    </oc>
    <nc r="N13"/>
  </rcc>
  <rcc rId="62567" sId="12">
    <oc r="O13">
      <v>42677</v>
    </oc>
    <nc r="O13"/>
  </rcc>
  <rcc rId="62568" sId="12">
    <oc r="P13">
      <v>2012</v>
    </oc>
    <nc r="P13"/>
  </rcc>
  <rcc rId="62569" sId="12">
    <nc r="A179">
      <v>269</v>
    </nc>
  </rcc>
  <rcc rId="62570" sId="12">
    <oc r="B179" t="inlineStr">
      <is>
        <t>Тарумовские РЭС</t>
      </is>
    </oc>
    <nc r="B179" t="inlineStr">
      <is>
        <t>Магомедов Юсуп Багаутдинович</t>
      </is>
    </nc>
  </rcc>
  <rcc rId="62571" sId="12">
    <oc r="C179">
      <v>2131</v>
    </oc>
    <nc r="C179" t="inlineStr">
      <is>
        <t>жилой дом</t>
      </is>
    </nc>
  </rcc>
  <rcc rId="62572" sId="12">
    <oc r="D179">
      <v>42704</v>
    </oc>
    <nc r="D179" t="inlineStr">
      <is>
        <t>РД, Левашинский район, сел.Куппа</t>
      </is>
    </nc>
  </rcc>
  <rcc rId="62573" sId="12">
    <oc r="E179" t="inlineStr">
      <is>
        <t>Мусаев Муса Кадиевич</t>
      </is>
    </oc>
    <nc r="E179">
      <v>3</v>
    </nc>
  </rcc>
  <rcc rId="62574" sId="12">
    <oc r="F179" t="inlineStr">
      <is>
        <t>магазин</t>
      </is>
    </oc>
    <nc r="F179">
      <v>3</v>
    </nc>
  </rcc>
  <rcc rId="62575" sId="12">
    <oc r="G179" t="inlineStr">
      <is>
        <t>РД, Тарумовский район, с. Калиновка, ул.Орджоникидзе, 42</t>
      </is>
    </oc>
    <nc r="G179">
      <v>0</v>
    </nc>
  </rcc>
  <rcc rId="62576" sId="12">
    <oc r="H179">
      <v>7</v>
    </oc>
    <nc r="H179">
      <v>0.4</v>
    </nc>
  </rcc>
  <rcc rId="62577" sId="12">
    <oc r="I179">
      <v>7</v>
    </oc>
    <nc r="I179" t="inlineStr">
      <is>
        <t>7/250</t>
      </is>
    </nc>
  </rcc>
  <rcc rId="62578" sId="12">
    <oc r="J179">
      <v>0</v>
    </oc>
    <nc r="J179" t="inlineStr">
      <is>
        <t>ф №1</t>
      </is>
    </nc>
  </rcc>
  <rcc rId="62579" sId="12">
    <oc r="K179">
      <v>0.4</v>
    </oc>
    <nc r="K179" t="inlineStr">
      <is>
        <t>Ташкапур</t>
      </is>
    </nc>
  </rcc>
  <rcc rId="62580" sId="12">
    <oc r="L179" t="inlineStr">
      <is>
        <t>18.04.06/100</t>
      </is>
    </oc>
    <nc r="L179"/>
  </rcc>
  <rcc rId="62581" sId="12">
    <oc r="M179" t="inlineStr">
      <is>
        <t>ф №4</t>
      </is>
    </oc>
    <nc r="M179"/>
  </rcc>
  <rcc rId="62582" sId="12">
    <oc r="N179" t="inlineStr">
      <is>
        <t>Калиновка</t>
      </is>
    </oc>
    <nc r="N179"/>
  </rcc>
  <rcc rId="62583" sId="12">
    <oc r="O179">
      <v>42710</v>
    </oc>
    <nc r="O179"/>
  </rcc>
  <rcc rId="62584" sId="12">
    <oc r="P179">
      <v>2181</v>
    </oc>
    <nc r="P179"/>
  </rcc>
  <rcc rId="62585" sId="12">
    <nc r="A494">
      <v>2</v>
    </nc>
  </rcc>
  <rcc rId="62586" sId="12">
    <oc r="B494" t="inlineStr">
      <is>
        <t>Тарумовский РЭС/ПУ ЗЭС</t>
      </is>
    </oc>
    <nc r="B494" t="inlineStr">
      <is>
        <t>Халилов Багавдин Гусейнович</t>
      </is>
    </nc>
  </rcc>
  <rcc rId="62587" sId="12">
    <oc r="C494">
      <v>277</v>
    </oc>
    <nc r="C494" t="inlineStr">
      <is>
        <t>многоквартирный жилой дом</t>
      </is>
    </nc>
  </rcc>
  <rcc rId="62588" sId="12">
    <oc r="D494">
      <v>42689</v>
    </oc>
    <nc r="D494" t="inlineStr">
      <is>
        <t>РД, г.Махачкала, ул. Маяковского, проезд 1, д. 1 г</t>
      </is>
    </nc>
  </rcc>
  <rcc rId="62589" sId="12">
    <oc r="E494" t="inlineStr">
      <is>
        <t>Ахмедов Ахмед Магомедович</t>
      </is>
    </oc>
    <nc r="E494">
      <v>90</v>
    </nc>
  </rcc>
  <rcc rId="62590" sId="12">
    <oc r="F494" t="inlineStr">
      <is>
        <t>жилой дом</t>
      </is>
    </oc>
    <nc r="F494">
      <v>90</v>
    </nc>
  </rcc>
  <rcc rId="62591" sId="12">
    <oc r="G494" t="inlineStr">
      <is>
        <t>Тарумовский район, с. Калиновка</t>
      </is>
    </oc>
    <nc r="G494">
      <v>0</v>
    </nc>
  </rcc>
  <rcc rId="62592" sId="12">
    <oc r="H494">
      <v>4</v>
    </oc>
    <nc r="H494">
      <v>0.4</v>
    </nc>
  </rcc>
  <rcc rId="62593" sId="12">
    <oc r="I494">
      <v>4</v>
    </oc>
    <nc r="I494" t="inlineStr">
      <is>
        <t>7/400</t>
      </is>
    </nc>
  </rcc>
  <rcc rId="62594" sId="12">
    <oc r="J494">
      <v>0</v>
    </oc>
    <nc r="J494" t="inlineStr">
      <is>
        <t>ф №1</t>
      </is>
    </nc>
  </rcc>
  <rcc rId="62595" sId="12">
    <oc r="K494">
      <v>0.4</v>
    </oc>
    <nc r="K494" t="inlineStr">
      <is>
        <t>Тепличный комбинат</t>
      </is>
    </nc>
  </rcc>
  <rcc rId="62596" sId="12">
    <oc r="L494" t="inlineStr">
      <is>
        <t>180406/100 кВА</t>
      </is>
    </oc>
    <nc r="L494"/>
  </rcc>
  <rcc rId="62597" sId="12">
    <oc r="M494" t="inlineStr">
      <is>
        <t>ф№4</t>
      </is>
    </oc>
    <nc r="M494"/>
  </rcc>
  <rcc rId="62598" sId="12">
    <oc r="N494" t="inlineStr">
      <is>
        <t>Калиновка</t>
      </is>
    </oc>
    <nc r="N494"/>
  </rcc>
  <rcc rId="62599" sId="12">
    <oc r="O494">
      <v>42689</v>
    </oc>
    <nc r="O494"/>
  </rcc>
  <rcc rId="62600" sId="12">
    <oc r="P494">
      <v>277</v>
    </oc>
    <nc r="P494"/>
  </rcc>
  <rcc rId="62601" sId="12">
    <nc r="A501">
      <v>52</v>
    </nc>
  </rcc>
  <rcc rId="62602" sId="12">
    <oc r="B501" t="inlineStr">
      <is>
        <t>Тарумовский РЭС/ПУ ЗЭС</t>
      </is>
    </oc>
    <nc r="B501" t="inlineStr">
      <is>
        <t>Омаров Магомед Рашадович</t>
      </is>
    </nc>
  </rcc>
  <rcc rId="62603" sId="12">
    <oc r="C501">
      <v>284</v>
    </oc>
    <nc r="C501" t="inlineStr">
      <is>
        <t xml:space="preserve">кафе </t>
      </is>
    </nc>
  </rcc>
  <rcc rId="62604" sId="12">
    <oc r="D501">
      <v>42695</v>
    </oc>
    <nc r="D501" t="inlineStr">
      <is>
        <t>РД, г.Махачкала, ул. С. Осетинская, д. №28 "б"</t>
      </is>
    </nc>
  </rcc>
  <rcc rId="62605" sId="12">
    <oc r="E501" t="inlineStr">
      <is>
        <t>Малагусейнова Узлипат Курамагомедовна</t>
      </is>
    </oc>
    <nc r="E501">
      <v>10</v>
    </nc>
  </rcc>
  <rcc rId="62606" sId="12">
    <oc r="F501" t="inlineStr">
      <is>
        <t>жилой дом</t>
      </is>
    </oc>
    <nc r="F501">
      <v>10</v>
    </nc>
  </rcc>
  <rcc rId="62607" sId="12">
    <oc r="G501" t="inlineStr">
      <is>
        <t>Тарумовский район, с. Тарумовка</t>
      </is>
    </oc>
    <nc r="G501">
      <v>0</v>
    </nc>
  </rcc>
  <rcc rId="62608" sId="12">
    <oc r="H501">
      <v>4</v>
    </oc>
    <nc r="H501">
      <v>0.4</v>
    </nc>
  </rcc>
  <rcc rId="62609" sId="12">
    <oc r="I501">
      <v>4</v>
    </oc>
    <nc r="I501" t="inlineStr">
      <is>
        <t>2-я Магистральная/630</t>
      </is>
    </nc>
  </rcc>
  <rcc rId="62610" sId="12">
    <oc r="J501">
      <v>0</v>
    </oc>
    <nc r="J501" t="inlineStr">
      <is>
        <t>ф №3</t>
      </is>
    </nc>
  </rcc>
  <rcc rId="62611" sId="12">
    <oc r="K501">
      <v>0.4</v>
    </oc>
    <nc r="K501" t="inlineStr">
      <is>
        <t>Тепличный комбинат</t>
      </is>
    </nc>
  </rcc>
  <rcc rId="62612" sId="12">
    <oc r="L501" t="inlineStr">
      <is>
        <t>180615/630 кВА</t>
      </is>
    </oc>
    <nc r="L501"/>
  </rcc>
  <rcc rId="62613" sId="12">
    <oc r="M501" t="inlineStr">
      <is>
        <t>ф№6</t>
      </is>
    </oc>
    <nc r="M501"/>
  </rcc>
  <rcc rId="62614" sId="12">
    <oc r="N501" t="inlineStr">
      <is>
        <t>Калиновка</t>
      </is>
    </oc>
    <nc r="N501"/>
  </rcc>
  <rcc rId="62615" sId="12">
    <oc r="O501">
      <v>42695</v>
    </oc>
    <nc r="O501"/>
  </rcc>
  <rcc rId="62616" sId="12">
    <oc r="P501">
      <v>284</v>
    </oc>
    <nc r="P501"/>
  </rcc>
  <rcc rId="62617" sId="12">
    <oc r="B502" t="inlineStr">
      <is>
        <t>Тарумовский РЭС/ПУ ЗЭС</t>
      </is>
    </oc>
    <nc r="B502" t="inlineStr">
      <is>
        <t>АСП "село Нижнее Инхо" Гумбетовского района, в лице главы Ибрагимова Магомеда Гаджиевича</t>
      </is>
    </nc>
  </rcc>
  <rcc rId="62618" sId="12">
    <oc r="C502">
      <v>285</v>
    </oc>
    <nc r="C502" t="inlineStr">
      <is>
        <t>жилой МКР</t>
      </is>
    </nc>
  </rcc>
  <rcc rId="62619" sId="12">
    <oc r="D502">
      <v>42696</v>
    </oc>
    <nc r="D502" t="inlineStr">
      <is>
        <t>РД, Гумбетовский район, с.Н. Инхо</t>
      </is>
    </nc>
  </rcc>
  <rcc rId="62620" sId="12">
    <oc r="E502" t="inlineStr">
      <is>
        <t>Саидов Руслан Магомедович</t>
      </is>
    </oc>
    <nc r="E502">
      <v>150</v>
    </nc>
  </rcc>
  <rcc rId="62621" sId="12">
    <oc r="F502" t="inlineStr">
      <is>
        <t>жилой дом</t>
      </is>
    </oc>
    <nc r="F502">
      <v>150</v>
    </nc>
  </rcc>
  <rcc rId="62622" sId="12">
    <oc r="G502" t="inlineStr">
      <is>
        <t>Тарумовский район, с. Калиновка</t>
      </is>
    </oc>
    <nc r="G502">
      <v>0</v>
    </nc>
  </rcc>
  <rcc rId="62623" sId="12">
    <oc r="H502">
      <v>4</v>
    </oc>
    <nc r="H502">
      <v>10</v>
    </nc>
  </rcc>
  <rcc rId="62624" sId="12">
    <oc r="I502">
      <v>4</v>
    </oc>
    <nc r="I502" t="inlineStr">
      <is>
        <t>400 кВА</t>
      </is>
    </nc>
  </rcc>
  <rcc rId="62625" sId="12">
    <oc r="J502">
      <v>0</v>
    </oc>
    <nc r="J502" t="inlineStr">
      <is>
        <t>ф №</t>
      </is>
    </nc>
  </rcc>
  <rcc rId="62626" sId="12">
    <oc r="K502">
      <v>0.4</v>
    </oc>
    <nc r="K502" t="inlineStr">
      <is>
        <t>Тлох</t>
      </is>
    </nc>
  </rcc>
  <rcc rId="62627" sId="12">
    <oc r="L502" t="inlineStr">
      <is>
        <t>180505/100 кВА</t>
      </is>
    </oc>
    <nc r="L502"/>
  </rcc>
  <rcc rId="62628" sId="12">
    <oc r="M502" t="inlineStr">
      <is>
        <t>ф№5</t>
      </is>
    </oc>
    <nc r="M502"/>
  </rcc>
  <rcc rId="62629" sId="12">
    <oc r="N502" t="inlineStr">
      <is>
        <t>Калиновка</t>
      </is>
    </oc>
    <nc r="N502"/>
  </rcc>
  <rcc rId="62630" sId="12">
    <oc r="O502">
      <v>42696</v>
    </oc>
    <nc r="O502"/>
  </rcc>
  <rcc rId="62631" sId="12">
    <oc r="P502">
      <v>285</v>
    </oc>
    <nc r="P502"/>
  </rcc>
  <rcc rId="62632" sId="12">
    <nc r="A503">
      <v>85</v>
    </nc>
  </rcc>
  <rcc rId="62633" sId="12">
    <oc r="B503" t="inlineStr">
      <is>
        <t>Тарумовский РЭС/ПУ ЗЭС</t>
      </is>
    </oc>
    <nc r="B503" t="inlineStr">
      <is>
        <t>ОКС в РД УКС 7 Службы ФСБ России, в лице начальника Османова Ш.М.</t>
      </is>
    </nc>
  </rcc>
  <rcc rId="62634" sId="12">
    <oc r="C503">
      <v>286</v>
    </oc>
    <nc r="C503" t="inlineStr">
      <is>
        <t>многоквартирный жилой дом (42 кв.)</t>
      </is>
    </nc>
  </rcc>
  <rcc rId="62635" sId="12">
    <oc r="D503">
      <v>42696</v>
    </oc>
    <nc r="D503" t="inlineStr">
      <is>
        <t>РД, Тляратинский район, с. Камилух</t>
      </is>
    </nc>
  </rcc>
  <rcc rId="62636" sId="12">
    <oc r="E503" t="inlineStr">
      <is>
        <t>Магомедгаджиев Магомедгаджи Габибович</t>
      </is>
    </oc>
    <nc r="E503">
      <v>150</v>
    </nc>
  </rcc>
  <rcc rId="62637" sId="12">
    <oc r="F503" t="inlineStr">
      <is>
        <t>жилой дом</t>
      </is>
    </oc>
    <nc r="F503">
      <v>150</v>
    </nc>
  </rcc>
  <rcc rId="62638" sId="12">
    <oc r="G503" t="inlineStr">
      <is>
        <t>Тарумовский район, с. Карабаглы</t>
      </is>
    </oc>
    <nc r="G503">
      <v>0</v>
    </nc>
  </rcc>
  <rcc rId="62639" sId="12">
    <oc r="H503">
      <v>4</v>
    </oc>
    <nc r="H503">
      <v>10</v>
    </nc>
  </rcc>
  <rcc rId="62640" sId="12">
    <oc r="I503">
      <v>4</v>
    </oc>
    <nc r="I503" t="inlineStr">
      <is>
        <t>замена 63 кВА на 250 кВА</t>
      </is>
    </nc>
  </rcc>
  <rcc rId="62641" sId="12">
    <oc r="J503">
      <v>0</v>
    </oc>
    <nc r="J503" t="inlineStr">
      <is>
        <t>ф №1</t>
      </is>
    </nc>
  </rcc>
  <rcc rId="62642" sId="12">
    <oc r="K503">
      <v>0.4</v>
    </oc>
    <nc r="K503" t="inlineStr">
      <is>
        <t>Тлярата</t>
      </is>
    </nc>
  </rcc>
  <rcc rId="62643" sId="12">
    <oc r="L503" t="inlineStr">
      <is>
        <t>180302/250 кВА</t>
      </is>
    </oc>
    <nc r="L503"/>
  </rcc>
  <rcc rId="62644" sId="12">
    <oc r="M503" t="inlineStr">
      <is>
        <t>ф№3</t>
      </is>
    </oc>
    <nc r="M503"/>
  </rcc>
  <rcc rId="62645" sId="12">
    <oc r="N503" t="inlineStr">
      <is>
        <t>Калиновка</t>
      </is>
    </oc>
    <nc r="N503"/>
  </rcc>
  <rcc rId="62646" sId="12">
    <oc r="O503">
      <v>42696</v>
    </oc>
    <nc r="O503"/>
  </rcc>
  <rcc rId="62647" sId="12">
    <oc r="P503">
      <v>286</v>
    </oc>
    <nc r="P503"/>
  </rcc>
  <rcc rId="62648" sId="12">
    <nc r="A511">
      <v>14</v>
    </nc>
  </rcc>
  <rcc rId="62649" sId="12">
    <oc r="B511" t="inlineStr">
      <is>
        <t>Тарумовский РЭС/ПУ ЗЭС</t>
      </is>
    </oc>
    <nc r="B511" t="inlineStr">
      <is>
        <t>Заргишиева Динара Хайбулаевна</t>
      </is>
    </nc>
  </rcc>
  <rcc rId="62650" sId="12">
    <oc r="C511">
      <v>294</v>
    </oc>
    <nc r="C511" t="inlineStr">
      <is>
        <t>магазин</t>
      </is>
    </nc>
  </rcc>
  <rcc rId="62651" sId="12">
    <oc r="D511">
      <v>42702</v>
    </oc>
    <nc r="D511" t="inlineStr">
      <is>
        <t>РД, Ногайский район, с. Терекли-Мектеб, ул. Станкевича, 1/11, корп. №1</t>
      </is>
    </nc>
  </rcc>
  <rcc rId="62652" sId="12">
    <oc r="E511" t="inlineStr">
      <is>
        <t>Елбалдыева Раиса Дукеевна</t>
      </is>
    </oc>
    <nc r="E511">
      <v>10</v>
    </nc>
  </rcc>
  <rcc rId="62653" sId="12">
    <oc r="F511" t="inlineStr">
      <is>
        <t>жилой дом</t>
      </is>
    </oc>
    <nc r="F511">
      <v>10</v>
    </nc>
  </rcc>
  <rcc rId="62654" sId="12">
    <oc r="G511" t="inlineStr">
      <is>
        <t>Тарумовский район, с. А-Невское</t>
      </is>
    </oc>
    <nc r="G511">
      <v>0</v>
    </nc>
  </rcc>
  <rcc rId="62655" sId="12">
    <oc r="H511">
      <v>4</v>
    </oc>
    <nc r="H511">
      <v>0.4</v>
    </nc>
  </rcc>
  <rcc rId="62656" sId="12">
    <oc r="I511">
      <v>4</v>
    </oc>
    <nc r="I511" t="inlineStr">
      <is>
        <t>27.06.04/160</t>
      </is>
    </nc>
  </rcc>
  <rcc rId="62657" sId="12">
    <oc r="J511">
      <v>0</v>
    </oc>
    <nc r="J511" t="inlineStr">
      <is>
        <t>ф №6</t>
      </is>
    </nc>
  </rcc>
  <rcc rId="62658" sId="12">
    <oc r="K511">
      <v>0.4</v>
    </oc>
    <nc r="K511" t="inlineStr">
      <is>
        <t>Т-Мектеб</t>
      </is>
    </nc>
  </rcc>
  <rcc rId="62659" sId="12">
    <oc r="L511" t="inlineStr">
      <is>
        <t>180107/100 кВА</t>
      </is>
    </oc>
    <nc r="L511"/>
  </rcc>
  <rcc rId="62660" sId="12">
    <oc r="M511" t="inlineStr">
      <is>
        <t>ф№1</t>
      </is>
    </oc>
    <nc r="M511"/>
  </rcc>
  <rcc rId="62661" sId="12">
    <oc r="N511" t="inlineStr">
      <is>
        <t>Калиновка</t>
      </is>
    </oc>
    <nc r="N511"/>
  </rcc>
  <rcc rId="62662" sId="12">
    <oc r="O511">
      <v>42702</v>
    </oc>
    <nc r="O511"/>
  </rcc>
  <rcc rId="62663" sId="12">
    <oc r="P511">
      <v>294</v>
    </oc>
    <nc r="P511"/>
  </rcc>
  <rcc rId="62664" sId="12">
    <nc r="A512">
      <v>15</v>
    </nc>
  </rcc>
  <rcc rId="62665" sId="12">
    <oc r="B512" t="inlineStr">
      <is>
        <t>Тарумовский РЭС/ПУ ЗЭС</t>
      </is>
    </oc>
    <nc r="B512" t="inlineStr">
      <is>
        <t>Заргишиева Динара Хайбулаевна</t>
      </is>
    </nc>
  </rcc>
  <rcc rId="62666" sId="12">
    <oc r="C512">
      <v>295</v>
    </oc>
    <nc r="C512" t="inlineStr">
      <is>
        <t>магазин</t>
      </is>
    </nc>
  </rcc>
  <rcc rId="62667" sId="12">
    <oc r="D512">
      <v>42703</v>
    </oc>
    <nc r="D512" t="inlineStr">
      <is>
        <t>РД, Ногайский район, с. Терекли-Мектеб, ул. Станкевича, 1/11, корп. №2</t>
      </is>
    </nc>
  </rcc>
  <rcc rId="62668" sId="12">
    <oc r="E512" t="inlineStr">
      <is>
        <t>Мусаев Башир Магомедович</t>
      </is>
    </oc>
    <nc r="E512">
      <v>10</v>
    </nc>
  </rcc>
  <rcc rId="62669" sId="12">
    <oc r="F512" t="inlineStr">
      <is>
        <t>жилой дом</t>
      </is>
    </oc>
    <nc r="F512">
      <v>10</v>
    </nc>
  </rcc>
  <rcc rId="62670" sId="12">
    <oc r="G512" t="inlineStr">
      <is>
        <t>Тарумовский район, с. Калиновка</t>
      </is>
    </oc>
    <nc r="G512">
      <v>0</v>
    </nc>
  </rcc>
  <rcc rId="62671" sId="12">
    <oc r="H512">
      <v>4</v>
    </oc>
    <nc r="H512">
      <v>0.4</v>
    </nc>
  </rcc>
  <rcc rId="62672" sId="12">
    <oc r="I512">
      <v>4</v>
    </oc>
    <nc r="I512" t="inlineStr">
      <is>
        <t>27.06.04/160</t>
      </is>
    </nc>
  </rcc>
  <rcc rId="62673" sId="12">
    <oc r="J512">
      <v>0</v>
    </oc>
    <nc r="J512" t="inlineStr">
      <is>
        <t>ф №6</t>
      </is>
    </nc>
  </rcc>
  <rcc rId="62674" sId="12">
    <oc r="K512">
      <v>0.4</v>
    </oc>
    <nc r="K512" t="inlineStr">
      <is>
        <t>Т-Мектеб</t>
      </is>
    </nc>
  </rcc>
  <rcc rId="62675" sId="12">
    <oc r="L512" t="inlineStr">
      <is>
        <t>180406/100 кВА</t>
      </is>
    </oc>
    <nc r="L512"/>
  </rcc>
  <rcc rId="62676" sId="12">
    <oc r="M512" t="inlineStr">
      <is>
        <t>ф№4</t>
      </is>
    </oc>
    <nc r="M512"/>
  </rcc>
  <rcc rId="62677" sId="12">
    <oc r="N512" t="inlineStr">
      <is>
        <t>Калиновка</t>
      </is>
    </oc>
    <nc r="N512"/>
  </rcc>
  <rcc rId="62678" sId="12">
    <oc r="O512">
      <v>42703</v>
    </oc>
    <nc r="O512"/>
  </rcc>
  <rcc rId="62679" sId="12">
    <oc r="P512">
      <v>295</v>
    </oc>
    <nc r="P512"/>
  </rcc>
  <rcc rId="62680" sId="12">
    <nc r="A517">
      <v>134</v>
    </nc>
  </rcc>
  <rcc rId="62681" sId="12">
    <oc r="B517" t="inlineStr">
      <is>
        <t>Тарумовский РЭС/ПУ ЗЭС</t>
      </is>
    </oc>
    <nc r="B517" t="inlineStr">
      <is>
        <t>Исаева Кунбийке Ниязбековна</t>
      </is>
    </nc>
  </rcc>
  <rcc rId="62682" sId="12">
    <oc r="C517">
      <v>300</v>
    </oc>
    <nc r="C517" t="inlineStr">
      <is>
        <t>жилой дом</t>
      </is>
    </nc>
  </rcc>
  <rcc rId="62683" sId="12">
    <oc r="D517">
      <v>42705</v>
    </oc>
    <nc r="D517" t="inlineStr">
      <is>
        <t>Ногайский район, с. Т-Мектеб</t>
      </is>
    </nc>
  </rcc>
  <rcc rId="62684" sId="12">
    <oc r="E517" t="inlineStr">
      <is>
        <t>Рамалданов Руслан Мисирханович</t>
      </is>
    </oc>
    <nc r="E517">
      <v>4</v>
    </nc>
  </rcc>
  <rcc rId="62685" sId="12">
    <oc r="F517" t="inlineStr">
      <is>
        <t>кормодробилка</t>
      </is>
    </oc>
    <nc r="F517">
      <v>4</v>
    </nc>
  </rcc>
  <rcc rId="62686" sId="12">
    <oc r="G517" t="inlineStr">
      <is>
        <t>Тарумовский район, с. Калиновка</t>
      </is>
    </oc>
    <nc r="G517">
      <v>0</v>
    </nc>
  </rcc>
  <rcc rId="62687" sId="12">
    <oc r="H517">
      <v>4</v>
    </oc>
    <nc r="H517">
      <v>0.4</v>
    </nc>
  </rcc>
  <rcc rId="62688" sId="12">
    <oc r="I517">
      <v>4</v>
    </oc>
    <nc r="I517" t="inlineStr">
      <is>
        <t>270117/160 кВА</t>
      </is>
    </nc>
  </rcc>
  <rcc rId="62689" sId="12">
    <oc r="J517">
      <v>0</v>
    </oc>
    <nc r="J517" t="inlineStr">
      <is>
        <t>ф№1</t>
      </is>
    </nc>
  </rcc>
  <rcc rId="62690" sId="12">
    <oc r="K517">
      <v>0.4</v>
    </oc>
    <nc r="K517" t="inlineStr">
      <is>
        <t>Т-Мектеб</t>
      </is>
    </nc>
  </rcc>
  <rcc rId="62691" sId="12">
    <oc r="L517" t="inlineStr">
      <is>
        <t>180502/400 кВА</t>
      </is>
    </oc>
    <nc r="L517"/>
  </rcc>
  <rcc rId="62692" sId="12">
    <oc r="M517" t="inlineStr">
      <is>
        <t>ф№5</t>
      </is>
    </oc>
    <nc r="M517"/>
  </rcc>
  <rcc rId="62693" sId="12">
    <oc r="N517" t="inlineStr">
      <is>
        <t>Калиновка</t>
      </is>
    </oc>
    <nc r="N517"/>
  </rcc>
  <rcc rId="62694" sId="12">
    <oc r="O517">
      <v>42705</v>
    </oc>
    <nc r="O517"/>
  </rcc>
  <rcc rId="62695" sId="12">
    <oc r="P517">
      <v>300</v>
    </oc>
    <nc r="P517"/>
  </rcc>
  <rcc rId="62696" sId="12">
    <nc r="A518">
      <v>147</v>
    </nc>
  </rcc>
  <rcc rId="62697" sId="12">
    <oc r="B518" t="inlineStr">
      <is>
        <t>Тарумовский РЭС/ПУ ЗЭС</t>
      </is>
    </oc>
    <nc r="B518" t="inlineStr">
      <is>
        <t>Набиев Садуллах Мусаевич</t>
      </is>
    </nc>
  </rcc>
  <rcc rId="62698" sId="12">
    <oc r="C518">
      <v>301</v>
    </oc>
    <nc r="C518" t="inlineStr">
      <is>
        <t>жилой дом</t>
      </is>
    </nc>
  </rcc>
  <rcc rId="62699" sId="12">
    <oc r="D518">
      <v>42705</v>
    </oc>
    <nc r="D518" t="inlineStr">
      <is>
        <t>Агульский район,                         с. Тпиг</t>
      </is>
    </nc>
  </rcc>
  <rcc rId="62700" sId="12">
    <oc r="E518" t="inlineStr">
      <is>
        <t>Ражабов Мавлид Набигулаевич</t>
      </is>
    </oc>
    <nc r="E518">
      <v>5</v>
    </nc>
  </rcc>
  <rcc rId="62701" sId="12">
    <oc r="F518" t="inlineStr">
      <is>
        <t>кормодробилка</t>
      </is>
    </oc>
    <nc r="F518">
      <v>5</v>
    </nc>
  </rcc>
  <rcc rId="62702" sId="12">
    <oc r="G518" t="inlineStr">
      <is>
        <t>Тарумовский район, с. Ново-Георгиевка</t>
      </is>
    </oc>
    <nc r="G518">
      <v>0</v>
    </nc>
  </rcc>
  <rcc rId="62703" sId="12">
    <oc r="H518">
      <v>4</v>
    </oc>
    <nc r="H518">
      <v>0.4</v>
    </nc>
  </rcc>
  <rcc rId="62704" sId="12">
    <oc r="I518">
      <v>4</v>
    </oc>
    <nc r="I518" t="inlineStr">
      <is>
        <t>3/63</t>
      </is>
    </nc>
  </rcc>
  <rcc rId="62705" sId="12">
    <oc r="J518">
      <v>0</v>
    </oc>
    <nc r="J518" t="inlineStr">
      <is>
        <t>Ф №2</t>
      </is>
    </nc>
  </rcc>
  <rcc rId="62706" sId="12">
    <oc r="K518">
      <v>0.4</v>
    </oc>
    <nc r="K518" t="inlineStr">
      <is>
        <t>Тпиг</t>
      </is>
    </nc>
  </rcc>
  <rcc rId="62707" sId="12">
    <oc r="L518" t="inlineStr">
      <is>
        <t>180609/100 кВА</t>
      </is>
    </oc>
    <nc r="L518"/>
  </rcc>
  <rcc rId="62708" sId="12">
    <oc r="M518" t="inlineStr">
      <is>
        <t>ф№6</t>
      </is>
    </oc>
    <nc r="M518"/>
  </rcc>
  <rcc rId="62709" sId="12">
    <oc r="N518" t="inlineStr">
      <is>
        <t>Калиновка</t>
      </is>
    </oc>
    <nc r="N518"/>
  </rcc>
  <rcc rId="62710" sId="12">
    <oc r="O518">
      <v>42705</v>
    </oc>
    <nc r="O518"/>
  </rcc>
  <rcc rId="62711" sId="12">
    <oc r="P518">
      <v>301</v>
    </oc>
    <nc r="P518"/>
  </rcc>
  <rcc rId="62712" sId="12">
    <nc r="A519">
      <v>148</v>
    </nc>
  </rcc>
  <rcc rId="62713" sId="12">
    <oc r="B519" t="inlineStr">
      <is>
        <t>Тарумовский РЭС/ПУ ЗЭС</t>
      </is>
    </oc>
    <nc r="B519" t="inlineStr">
      <is>
        <t>Рамазанова Ашура Магомедовна</t>
      </is>
    </nc>
  </rcc>
  <rcc rId="62714" sId="12">
    <oc r="C519">
      <v>302</v>
    </oc>
    <nc r="C519" t="inlineStr">
      <is>
        <t>жилой дом</t>
      </is>
    </nc>
  </rcc>
  <rcc rId="62715" sId="12">
    <oc r="D519">
      <v>42706</v>
    </oc>
    <nc r="D519" t="inlineStr">
      <is>
        <t>Агульский район,                         с.Амух</t>
      </is>
    </nc>
  </rcc>
  <rcc rId="62716" sId="12">
    <oc r="E519" t="inlineStr">
      <is>
        <t>Сулейманов Абдусалам Магомедович</t>
      </is>
    </oc>
    <nc r="E519">
      <v>5</v>
    </nc>
  </rcc>
  <rcc rId="62717" sId="12">
    <oc r="F519" t="inlineStr">
      <is>
        <t>кормодробилка</t>
      </is>
    </oc>
    <nc r="F519">
      <v>5</v>
    </nc>
  </rcc>
  <rcc rId="62718" sId="12">
    <oc r="G519" t="inlineStr">
      <is>
        <t>Тарумовский район, с. Калиновка</t>
      </is>
    </oc>
    <nc r="G519">
      <v>0</v>
    </nc>
  </rcc>
  <rcc rId="62719" sId="12">
    <oc r="H519">
      <v>4</v>
    </oc>
    <nc r="H519">
      <v>0.4</v>
    </nc>
  </rcc>
  <rcc rId="62720" sId="12">
    <oc r="I519">
      <v>4</v>
    </oc>
    <nc r="I519" t="inlineStr">
      <is>
        <t>6/100</t>
      </is>
    </nc>
  </rcc>
  <rcc rId="62721" sId="12">
    <oc r="J519">
      <v>0</v>
    </oc>
    <nc r="J519" t="inlineStr">
      <is>
        <t>Ф №3</t>
      </is>
    </nc>
  </rcc>
  <rcc rId="62722" sId="12">
    <oc r="K519">
      <v>0.4</v>
    </oc>
    <nc r="K519" t="inlineStr">
      <is>
        <t>Тпиг</t>
      </is>
    </nc>
  </rcc>
  <rcc rId="62723" sId="12">
    <oc r="L519" t="inlineStr">
      <is>
        <t>180502/400 кВА</t>
      </is>
    </oc>
    <nc r="L519"/>
  </rcc>
  <rcc rId="62724" sId="12">
    <oc r="M519" t="inlineStr">
      <is>
        <t>ф№5</t>
      </is>
    </oc>
    <nc r="M519"/>
  </rcc>
  <rcc rId="62725" sId="12">
    <oc r="N519" t="inlineStr">
      <is>
        <t>Калиновка</t>
      </is>
    </oc>
    <nc r="N519"/>
  </rcc>
  <rcc rId="62726" sId="12">
    <oc r="O519">
      <v>42706</v>
    </oc>
    <nc r="O519"/>
  </rcc>
  <rcc rId="62727" sId="12">
    <oc r="P519">
      <v>302</v>
    </oc>
    <nc r="P519"/>
  </rcc>
  <rcc rId="62728" sId="12">
    <nc r="A532">
      <v>149</v>
    </nc>
  </rcc>
  <rcc rId="62729" sId="12">
    <oc r="B532" t="inlineStr">
      <is>
        <t>Тарумовский РЭС/ПУ ЗЭС</t>
      </is>
    </oc>
    <nc r="B532" t="inlineStr">
      <is>
        <t>Абдуллаев  Али Рамазанович</t>
      </is>
    </nc>
  </rcc>
  <rcc rId="62730" sId="12">
    <oc r="C532">
      <v>315</v>
    </oc>
    <nc r="C532" t="inlineStr">
      <is>
        <t>жилой дом</t>
      </is>
    </nc>
  </rcc>
  <rcc rId="62731" sId="12">
    <oc r="D532">
      <v>42725</v>
    </oc>
    <nc r="D532" t="inlineStr">
      <is>
        <t>Агульский район, с. Тпиг</t>
      </is>
    </nc>
  </rcc>
  <rcc rId="62732" sId="12">
    <oc r="E532" t="inlineStr">
      <is>
        <t>Майкоева Аманту Шейхмагомедовна</t>
      </is>
    </oc>
    <nc r="E532">
      <v>5</v>
    </nc>
  </rcc>
  <rcc rId="62733" sId="12">
    <oc r="F532" t="inlineStr">
      <is>
        <t>жилой дом</t>
      </is>
    </oc>
    <nc r="F532">
      <v>5</v>
    </nc>
  </rcc>
  <rcc rId="62734" sId="12">
    <oc r="G532" t="inlineStr">
      <is>
        <t>Тарумовский район, с. А-Невское</t>
      </is>
    </oc>
    <nc r="G532">
      <v>0</v>
    </nc>
  </rcc>
  <rcc rId="62735" sId="12">
    <oc r="H532">
      <v>4</v>
    </oc>
    <nc r="H532">
      <v>0.4</v>
    </nc>
  </rcc>
  <rcc rId="62736" sId="12">
    <oc r="I532">
      <v>4</v>
    </oc>
    <nc r="I532" t="inlineStr">
      <is>
        <t>9/250</t>
      </is>
    </nc>
  </rcc>
  <rcc rId="62737" sId="12">
    <oc r="J532">
      <v>0</v>
    </oc>
    <nc r="J532" t="inlineStr">
      <is>
        <t>Ф №2</t>
      </is>
    </nc>
  </rcc>
  <rcc rId="62738" sId="12">
    <oc r="K532">
      <v>0.4</v>
    </oc>
    <nc r="K532" t="inlineStr">
      <is>
        <t>Тпиг</t>
      </is>
    </nc>
  </rcc>
  <rcc rId="62739" sId="12">
    <oc r="L532" t="inlineStr">
      <is>
        <t>180107/100 кВА</t>
      </is>
    </oc>
    <nc r="L532"/>
  </rcc>
  <rcc rId="62740" sId="12">
    <oc r="M532" t="inlineStr">
      <is>
        <t>ф№1</t>
      </is>
    </oc>
    <nc r="M532"/>
  </rcc>
  <rcc rId="62741" sId="12">
    <oc r="N532" t="inlineStr">
      <is>
        <t>Калиновка</t>
      </is>
    </oc>
    <nc r="N532"/>
  </rcc>
  <rcc rId="62742" sId="12">
    <oc r="O532">
      <v>42725</v>
    </oc>
    <nc r="O532"/>
  </rcc>
  <rcc rId="62743" sId="12">
    <oc r="P532">
      <v>315</v>
    </oc>
    <nc r="P532"/>
  </rcc>
  <rcc rId="62744" sId="12">
    <nc r="A225">
      <v>163</v>
    </nc>
  </rcc>
  <rcc rId="62745" sId="12">
    <oc r="B225" t="inlineStr">
      <is>
        <t>Тарумовские РЭС</t>
      </is>
    </oc>
    <nc r="B225" t="inlineStr">
      <is>
        <t>Омарова Айша Рамазановна</t>
      </is>
    </nc>
  </rcc>
  <rcc rId="62746" sId="12">
    <oc r="C225">
      <v>2185</v>
    </oc>
    <nc r="C225" t="inlineStr">
      <is>
        <t>жилой дом</t>
      </is>
    </nc>
  </rcc>
  <rcc rId="62747" sId="12">
    <oc r="D225">
      <v>42710</v>
    </oc>
    <nc r="D225" t="inlineStr">
      <is>
        <t>Агульский район,             с.Тпиг</t>
      </is>
    </nc>
  </rcc>
  <rcc rId="62748" sId="12">
    <oc r="E225" t="inlineStr">
      <is>
        <t>Абдуллаева Хадижат Кимбаровна</t>
      </is>
    </oc>
    <nc r="E225">
      <v>6</v>
    </nc>
  </rcc>
  <rcc rId="62749" sId="12">
    <oc r="F225" t="inlineStr">
      <is>
        <t>магазин</t>
      </is>
    </oc>
    <nc r="F225">
      <v>6</v>
    </nc>
  </rcc>
  <rcc rId="62750" sId="12">
    <oc r="G225" t="inlineStr">
      <is>
        <t>РД, Тарумовский район, с.Калиновка, ул.Советская, 53</t>
      </is>
    </oc>
    <nc r="G225">
      <v>0</v>
    </nc>
  </rcc>
  <rcc rId="62751" sId="12">
    <oc r="H225">
      <v>7</v>
    </oc>
    <nc r="H225">
      <v>0.4</v>
    </nc>
  </rcc>
  <rcc rId="62752" sId="12">
    <oc r="I225">
      <v>7</v>
    </oc>
    <nc r="I225" t="inlineStr">
      <is>
        <t>8/160</t>
      </is>
    </nc>
  </rcc>
  <rcc rId="62753" sId="12">
    <oc r="J225">
      <v>0</v>
    </oc>
    <nc r="J225" t="inlineStr">
      <is>
        <t>Ф №2</t>
      </is>
    </nc>
  </rcc>
  <rcc rId="62754" sId="12">
    <oc r="K225">
      <v>0.4</v>
    </oc>
    <nc r="K225" t="inlineStr">
      <is>
        <t>Тпиг</t>
      </is>
    </nc>
  </rcc>
  <rcc rId="62755" sId="12">
    <oc r="L225" t="inlineStr">
      <is>
        <t>18.05.02/400</t>
      </is>
    </oc>
    <nc r="L225"/>
  </rcc>
  <rcc rId="62756" sId="12">
    <oc r="M225" t="inlineStr">
      <is>
        <t>ф.№5</t>
      </is>
    </oc>
    <nc r="M225"/>
  </rcc>
  <rcc rId="62757" sId="12">
    <oc r="N225" t="inlineStr">
      <is>
        <t>Калиновка 110/10 кВ</t>
      </is>
    </oc>
    <nc r="N225"/>
  </rcc>
  <rcc rId="62758" sId="12">
    <oc r="O225">
      <v>42711</v>
    </oc>
    <nc r="O225"/>
  </rcc>
  <rcc rId="62759" sId="12">
    <oc r="P225">
      <v>2227</v>
    </oc>
    <nc r="P225"/>
  </rcc>
  <rcc rId="62760" sId="12">
    <nc r="A316">
      <v>204</v>
    </nc>
  </rcc>
  <rcc rId="62761" sId="12">
    <oc r="B316" t="inlineStr">
      <is>
        <t>Касумкентские РЭС</t>
      </is>
    </oc>
    <nc r="B316" t="inlineStr">
      <is>
        <t>Курбанисмаи-лов Рустам Исламудинович</t>
      </is>
    </nc>
  </rcc>
  <rcc rId="62762" sId="12">
    <oc r="C316">
      <v>2285</v>
    </oc>
    <nc r="C316" t="inlineStr">
      <is>
        <t>жилой дом</t>
      </is>
    </nc>
  </rcc>
  <rcc rId="62763" sId="12">
    <oc r="D316">
      <v>42725</v>
    </oc>
    <nc r="D316" t="inlineStr">
      <is>
        <t>Агульский район,               с.Рича</t>
      </is>
    </nc>
  </rcc>
  <rcc rId="62764" sId="12">
    <oc r="E316" t="inlineStr">
      <is>
        <t>Ахмедов Казанбег Мамедрасулович</t>
      </is>
    </oc>
    <nc r="E316">
      <v>5</v>
    </nc>
  </rcc>
  <rcc rId="62765" sId="12">
    <oc r="F316" t="inlineStr">
      <is>
        <t>магазин</t>
      </is>
    </oc>
    <nc r="F316">
      <v>5</v>
    </nc>
  </rcc>
  <rcc rId="62766" sId="12">
    <oc r="G316" t="inlineStr">
      <is>
        <t>РД, Курахский район, с.Кабир</t>
      </is>
    </oc>
    <nc r="G316">
      <v>0</v>
    </nc>
  </rcc>
  <rcc rId="62767" sId="12">
    <oc r="H316">
      <v>10</v>
    </oc>
    <nc r="H316">
      <v>0.4</v>
    </nc>
  </rcc>
  <rcc rId="62768" sId="12">
    <oc r="I316">
      <v>10</v>
    </oc>
    <nc r="I316" t="inlineStr">
      <is>
        <t>13/160</t>
      </is>
    </nc>
  </rcc>
  <rcc rId="62769" sId="12">
    <oc r="J316">
      <v>0</v>
    </oc>
    <nc r="J316" t="inlineStr">
      <is>
        <t>Ф №3</t>
      </is>
    </nc>
  </rcc>
  <rcc rId="62770" sId="12">
    <oc r="K316">
      <v>0.4</v>
    </oc>
    <nc r="K316" t="inlineStr">
      <is>
        <t>Тпиг</t>
      </is>
    </nc>
  </rcc>
  <rcc rId="62771" sId="12">
    <oc r="L316" t="inlineStr">
      <is>
        <t>1/250</t>
      </is>
    </oc>
    <nc r="L316"/>
  </rcc>
  <rcc rId="62772" sId="12">
    <oc r="M316" t="inlineStr">
      <is>
        <t>ф №3</t>
      </is>
    </oc>
    <nc r="M316"/>
  </rcc>
  <rcc rId="62773" sId="12">
    <oc r="N316" t="inlineStr">
      <is>
        <t>Капир</t>
      </is>
    </oc>
    <nc r="N316"/>
  </rcc>
  <rcc rId="62774" sId="12">
    <oc r="O316">
      <v>42725</v>
    </oc>
    <nc r="O316"/>
  </rcc>
  <rcc rId="62775" sId="12">
    <oc r="P316">
      <v>2318</v>
    </oc>
    <nc r="P316"/>
  </rcc>
  <rcc rId="62776" sId="12">
    <nc r="A546">
      <v>205</v>
    </nc>
  </rcc>
  <rcc rId="62777" sId="12">
    <oc r="B546" t="inlineStr">
      <is>
        <t>Кайтагские  РЭС                              ДЭС</t>
      </is>
    </oc>
    <nc r="B546" t="inlineStr">
      <is>
        <t>Малагусейнова Салихат Зейнудиновна</t>
      </is>
    </nc>
  </rcc>
  <rcc rId="62778" sId="12">
    <oc r="C546">
      <v>535</v>
    </oc>
    <nc r="C546" t="inlineStr">
      <is>
        <t>жилой дом</t>
      </is>
    </nc>
  </rcc>
  <rcc rId="62779" sId="12">
    <oc r="D546">
      <v>42682</v>
    </oc>
    <nc r="D546" t="inlineStr">
      <is>
        <t>Агульский район,            с.Тпиг</t>
      </is>
    </nc>
  </rcc>
  <rcc rId="62780" sId="12">
    <oc r="E546" t="inlineStr">
      <is>
        <t xml:space="preserve">Батманов Рафетдин Хыдирович </t>
      </is>
    </oc>
    <nc r="E546">
      <v>5</v>
    </nc>
  </rcc>
  <rcc rId="62781" sId="12">
    <oc r="F546" t="inlineStr">
      <is>
        <t>жилой дом</t>
      </is>
    </oc>
    <nc r="F546">
      <v>5</v>
    </nc>
  </rcc>
  <rcc rId="62782" sId="12">
    <oc r="G546" t="inlineStr">
      <is>
        <t>Курахский район, с.Икра</t>
      </is>
    </oc>
    <nc r="G546">
      <v>0</v>
    </nc>
  </rcc>
  <rcc rId="62783" sId="12">
    <oc r="H546">
      <v>6</v>
    </oc>
    <nc r="H546">
      <v>0.4</v>
    </nc>
  </rcc>
  <rcc rId="62784" sId="12">
    <oc r="I546">
      <v>6</v>
    </oc>
    <nc r="I546" t="inlineStr">
      <is>
        <t>9/160</t>
      </is>
    </nc>
  </rcc>
  <rcc rId="62785" sId="12">
    <oc r="J546">
      <v>0</v>
    </oc>
    <nc r="J546" t="inlineStr">
      <is>
        <t>Ф №2</t>
      </is>
    </nc>
  </rcc>
  <rcc rId="62786" sId="12">
    <oc r="K546">
      <v>0.4</v>
    </oc>
    <nc r="K546" t="inlineStr">
      <is>
        <t>Тпиг</t>
      </is>
    </nc>
  </rcc>
  <rcc rId="62787" sId="12">
    <oc r="L546" t="inlineStr">
      <is>
        <t>6/160</t>
      </is>
    </oc>
    <nc r="L546"/>
  </rcc>
  <rcc rId="62788" sId="12">
    <oc r="M546" t="inlineStr">
      <is>
        <t>Ф №2</t>
      </is>
    </oc>
    <nc r="M546"/>
  </rcc>
  <rcc rId="62789" sId="12">
    <oc r="N546" t="inlineStr">
      <is>
        <t>Капир</t>
      </is>
    </oc>
    <nc r="N546"/>
  </rcc>
  <rcc rId="62790" sId="12">
    <oc r="O546">
      <v>42683</v>
    </oc>
    <nc r="O546"/>
  </rcc>
  <rcc rId="62791" sId="12">
    <oc r="P546">
      <v>535</v>
    </oc>
    <nc r="P546"/>
  </rcc>
  <rcc rId="62792" sId="12">
    <nc r="A570">
      <v>50</v>
    </nc>
  </rcc>
  <rcc rId="62793" sId="12">
    <oc r="B570" t="inlineStr">
      <is>
        <t>Касумкентские  РЭС                              ДЭС</t>
      </is>
    </oc>
    <nc r="B570" t="inlineStr">
      <is>
        <t>Салманов Хажихма Салманович</t>
      </is>
    </nc>
  </rcc>
  <rcc rId="62794" sId="12">
    <oc r="C570">
      <v>559</v>
    </oc>
    <nc r="C570" t="inlineStr">
      <is>
        <t>многоквартиный жилой дом</t>
      </is>
    </nc>
  </rcc>
  <rcc rId="62795" sId="12">
    <oc r="D570">
      <v>42682</v>
    </oc>
    <nc r="D570" t="inlineStr">
      <is>
        <t>РД, г.Махачкала, ул. Даниялова, д. №110</t>
      </is>
    </nc>
  </rcc>
  <rcc rId="62796" sId="12">
    <oc r="E570" t="inlineStr">
      <is>
        <t>Омаров Мурад Мусаевич</t>
      </is>
    </oc>
    <nc r="E570">
      <v>145</v>
    </nc>
  </rcc>
  <rcc rId="62797" sId="12">
    <oc r="F570" t="inlineStr">
      <is>
        <t>жилой дом</t>
      </is>
    </oc>
    <nc r="F570">
      <v>145</v>
    </nc>
  </rcc>
  <rcc rId="62798" sId="12">
    <oc r="G570" t="inlineStr">
      <is>
        <t>Курахский район,                      с.Кабир, ул.Пипик</t>
      </is>
    </oc>
    <nc r="G570">
      <v>0</v>
    </nc>
  </rcc>
  <rcc rId="62799" sId="12">
    <oc r="H570">
      <v>5</v>
    </oc>
    <nc r="H570">
      <v>10</v>
    </nc>
  </rcc>
  <rcc rId="62800" sId="12">
    <oc r="I570">
      <v>5</v>
    </oc>
    <nc r="I570" t="inlineStr">
      <is>
        <t>250 кВА</t>
      </is>
    </nc>
  </rcc>
  <rcc rId="62801" sId="12">
    <oc r="J570">
      <v>0</v>
    </oc>
    <nc r="J570" t="inlineStr">
      <is>
        <t>ф №Горьковский</t>
      </is>
    </nc>
  </rcc>
  <rcc rId="62802" sId="12">
    <oc r="K570">
      <v>0.4</v>
    </oc>
    <nc r="K570" t="inlineStr">
      <is>
        <t>ТЭЦ</t>
      </is>
    </nc>
  </rcc>
  <rcc rId="62803" sId="12">
    <oc r="L570" t="inlineStr">
      <is>
        <t>1/250</t>
      </is>
    </oc>
    <nc r="L570"/>
  </rcc>
  <rcc rId="62804" sId="12">
    <oc r="M570" t="inlineStr">
      <is>
        <t>Ф №3</t>
      </is>
    </oc>
    <nc r="M570"/>
  </rcc>
  <rcc rId="62805" sId="12">
    <oc r="N570" t="inlineStr">
      <is>
        <t>Капир</t>
      </is>
    </oc>
    <nc r="N570"/>
  </rcc>
  <rcc rId="62806" sId="12">
    <oc r="O570">
      <v>42683</v>
    </oc>
    <nc r="O570"/>
  </rcc>
  <rcc rId="62807" sId="12">
    <oc r="P570">
      <v>559</v>
    </oc>
    <nc r="P570"/>
  </rcc>
  <rcc rId="62808" sId="12">
    <nc r="A610">
      <v>173</v>
    </nc>
  </rcc>
  <rcc rId="62809" sId="12">
    <oc r="B610" t="inlineStr">
      <is>
        <t>Курахский МУ               ДЭС</t>
      </is>
    </oc>
    <nc r="B610" t="inlineStr">
      <is>
        <t>Мирзерагимов Эсмер Агавердиевич</t>
      </is>
    </nc>
  </rcc>
  <rcc rId="62810" sId="12">
    <oc r="C610">
      <v>599</v>
    </oc>
    <nc r="C610" t="inlineStr">
      <is>
        <t>жилой дом</t>
      </is>
    </nc>
  </rcc>
  <rcc rId="62811" sId="12">
    <oc r="D610">
      <v>42683</v>
    </oc>
    <nc r="D610" t="inlineStr">
      <is>
        <t>Докузпаринский район,               с. Каракюре</t>
      </is>
    </nc>
  </rcc>
  <rcc rId="62812" sId="12">
    <oc r="E610" t="inlineStr">
      <is>
        <t xml:space="preserve"> Магомедрагимов Аркадий Имирчубанович </t>
      </is>
    </oc>
    <nc r="E610">
      <v>5</v>
    </nc>
  </rcc>
  <rcc rId="62813" sId="12">
    <oc r="F610" t="inlineStr">
      <is>
        <t>жилой дом</t>
      </is>
    </oc>
    <nc r="F610">
      <v>5</v>
    </nc>
  </rcc>
  <rcc rId="62814" sId="12">
    <oc r="G610" t="inlineStr">
      <is>
        <t>Курахский район,                   с. Кабир</t>
      </is>
    </oc>
    <nc r="G610">
      <v>0</v>
    </nc>
  </rcc>
  <rcc rId="62815" sId="12">
    <oc r="H610">
      <v>3</v>
    </oc>
    <nc r="H610">
      <v>0.4</v>
    </nc>
  </rcc>
  <rcc rId="62816" sId="12">
    <oc r="I610">
      <v>3</v>
    </oc>
    <nc r="I610" t="inlineStr">
      <is>
        <t>2/180</t>
      </is>
    </nc>
  </rcc>
  <rcc rId="62817" sId="12">
    <oc r="J610">
      <v>0</v>
    </oc>
    <nc r="J610" t="inlineStr">
      <is>
        <t>Ф №1</t>
      </is>
    </nc>
  </rcc>
  <rcc rId="62818" sId="12">
    <oc r="K610">
      <v>0.4</v>
    </oc>
    <nc r="K610" t="inlineStr">
      <is>
        <t>Усухчай</t>
      </is>
    </nc>
  </rcc>
  <rcc rId="62819" sId="12">
    <oc r="L610" t="inlineStr">
      <is>
        <t>1/250</t>
      </is>
    </oc>
    <nc r="L610"/>
  </rcc>
  <rcc rId="62820" sId="12">
    <oc r="M610" t="inlineStr">
      <is>
        <t>Ф №3</t>
      </is>
    </oc>
    <nc r="M610"/>
  </rcc>
  <rcc rId="62821" sId="12">
    <oc r="N610" t="inlineStr">
      <is>
        <t>Капир</t>
      </is>
    </oc>
    <nc r="N610"/>
  </rcc>
  <rcc rId="62822" sId="12">
    <oc r="O610">
      <v>42684</v>
    </oc>
    <nc r="O610"/>
  </rcc>
  <rcc rId="62823" sId="12">
    <oc r="P610">
      <v>599</v>
    </oc>
    <nc r="P610"/>
  </rcc>
  <rcc rId="62824" sId="12">
    <nc r="A659">
      <v>212</v>
    </nc>
  </rcc>
  <rcc rId="62825" sId="12">
    <oc r="B659" t="inlineStr">
      <is>
        <t>Курахский МУ  ДЭС</t>
      </is>
    </oc>
    <nc r="B659" t="inlineStr">
      <is>
        <t>Аразов Тажидин Аразович</t>
      </is>
    </nc>
  </rcc>
  <rcc rId="62826" sId="12">
    <oc r="C659">
      <v>648</v>
    </oc>
    <nc r="C659" t="inlineStr">
      <is>
        <t>жилой дом</t>
      </is>
    </nc>
  </rcc>
  <rcc rId="62827" sId="12">
    <oc r="D659">
      <v>42695</v>
    </oc>
    <nc r="D659" t="inlineStr">
      <is>
        <t>Докузпа-ринский район,                 с. Усухчай</t>
      </is>
    </nc>
  </rcc>
  <rcc rId="62828" sId="12">
    <oc r="E659" t="inlineStr">
      <is>
        <t>Байрамов Магамедзагид Исаевич</t>
      </is>
    </oc>
    <nc r="E659">
      <v>3</v>
    </nc>
  </rcc>
  <rcc rId="62829" sId="12">
    <oc r="F659" t="inlineStr">
      <is>
        <t>жилой дом</t>
      </is>
    </oc>
    <nc r="F659">
      <v>3</v>
    </nc>
  </rcc>
  <rcc rId="62830" sId="12">
    <oc r="G659" t="inlineStr">
      <is>
        <t>Курахский район,              с.Кабир</t>
      </is>
    </oc>
    <nc r="G659">
      <v>0</v>
    </nc>
  </rcc>
  <rcc rId="62831" sId="12">
    <oc r="H659">
      <v>3</v>
    </oc>
    <nc r="H659">
      <v>0.4</v>
    </nc>
  </rcc>
  <rcc rId="62832" sId="12">
    <oc r="I659">
      <v>3</v>
    </oc>
    <nc r="I659" t="inlineStr">
      <is>
        <t>2/160</t>
      </is>
    </nc>
  </rcc>
  <rcc rId="62833" sId="12">
    <oc r="J659">
      <v>0</v>
    </oc>
    <nc r="J659" t="inlineStr">
      <is>
        <t>Ф №4</t>
      </is>
    </nc>
  </rcc>
  <rcc rId="62834" sId="12">
    <oc r="K659">
      <v>0.4</v>
    </oc>
    <nc r="K659" t="inlineStr">
      <is>
        <t>Усухчай</t>
      </is>
    </nc>
  </rcc>
  <rcc rId="62835" sId="12">
    <oc r="L659" t="inlineStr">
      <is>
        <t>5/250</t>
      </is>
    </oc>
    <nc r="L659"/>
  </rcc>
  <rcc rId="62836" sId="12">
    <oc r="M659" t="inlineStr">
      <is>
        <t>Ф №3</t>
      </is>
    </oc>
    <nc r="M659"/>
  </rcc>
  <rcc rId="62837" sId="12">
    <oc r="N659" t="inlineStr">
      <is>
        <t>Капир</t>
      </is>
    </oc>
    <nc r="N659"/>
  </rcc>
  <rcc rId="62838" sId="12">
    <oc r="O659">
      <v>42696</v>
    </oc>
    <nc r="O659"/>
  </rcc>
  <rcc rId="62839" sId="12">
    <oc r="P659">
      <v>648</v>
    </oc>
    <nc r="P659"/>
  </rcc>
  <rcc rId="62840" sId="12">
    <nc r="A665">
      <v>213</v>
    </nc>
  </rcc>
  <rcc rId="62841" sId="12">
    <oc r="B665" t="inlineStr">
      <is>
        <t>Курахский МУ ДЭС</t>
      </is>
    </oc>
    <nc r="B665" t="inlineStr">
      <is>
        <t>Айдаев Славик Мурадович</t>
      </is>
    </nc>
  </rcc>
  <rcc rId="62842" sId="12">
    <oc r="C665">
      <v>654</v>
    </oc>
    <nc r="C665" t="inlineStr">
      <is>
        <t>жилой дом</t>
      </is>
    </nc>
  </rcc>
  <rcc rId="62843" sId="12">
    <oc r="D665">
      <v>42697</v>
    </oc>
    <nc r="D665" t="inlineStr">
      <is>
        <t>Докузпаринский район,                 с. Мискинджа</t>
      </is>
    </nc>
  </rcc>
  <rcc rId="62844" sId="12">
    <oc r="E665" t="inlineStr">
      <is>
        <t>Шамхалов Алахверди Шихвердиевич</t>
      </is>
    </oc>
    <nc r="E665">
      <v>3.5</v>
    </nc>
  </rcc>
  <rcc rId="62845" sId="12">
    <oc r="F665" t="inlineStr">
      <is>
        <t>жилой дом</t>
      </is>
    </oc>
    <nc r="F665">
      <v>3.5</v>
    </nc>
  </rcc>
  <rcc rId="62846" sId="12">
    <oc r="G665" t="inlineStr">
      <is>
        <t>Курахский район,                с.Кабир, ул.Речная,8</t>
      </is>
    </oc>
    <nc r="G665">
      <v>0</v>
    </nc>
  </rcc>
  <rcc rId="62847" sId="12">
    <oc r="H665">
      <v>5</v>
    </oc>
    <nc r="H665">
      <v>0.4</v>
    </nc>
  </rcc>
  <rcc rId="62848" sId="12">
    <oc r="I665">
      <v>5</v>
    </oc>
    <nc r="I665" t="inlineStr">
      <is>
        <t>12/100</t>
      </is>
    </nc>
  </rcc>
  <rcc rId="62849" sId="12">
    <oc r="J665">
      <v>0</v>
    </oc>
    <nc r="J665" t="inlineStr">
      <is>
        <t>Ф №2</t>
      </is>
    </nc>
  </rcc>
  <rcc rId="62850" sId="12">
    <oc r="K665">
      <v>0.4</v>
    </oc>
    <nc r="K665" t="inlineStr">
      <is>
        <t>Усухчай</t>
      </is>
    </nc>
  </rcc>
  <rcc rId="62851" sId="12">
    <oc r="L665" t="inlineStr">
      <is>
        <t>2/63</t>
      </is>
    </oc>
    <nc r="L665"/>
  </rcc>
  <rcc rId="62852" sId="12">
    <oc r="M665" t="inlineStr">
      <is>
        <t>Ф №3</t>
      </is>
    </oc>
    <nc r="M665"/>
  </rcc>
  <rcc rId="62853" sId="12">
    <oc r="N665" t="inlineStr">
      <is>
        <t>Капир</t>
      </is>
    </oc>
    <nc r="N665"/>
  </rcc>
  <rcc rId="62854" sId="12">
    <oc r="O665">
      <v>42698</v>
    </oc>
    <nc r="O665"/>
  </rcc>
  <rcc rId="62855" sId="12">
    <oc r="P665">
      <v>654</v>
    </oc>
    <nc r="P665"/>
  </rcc>
  <rcc rId="62856" sId="12">
    <nc r="A38">
      <v>214</v>
    </nc>
  </rcc>
  <rcc rId="62857" sId="12">
    <oc r="B38" t="inlineStr">
      <is>
        <t>Каякентские РЭС</t>
      </is>
    </oc>
    <nc r="B38" t="inlineStr">
      <is>
        <t>Ибрагимов Арсен Дадашевич</t>
      </is>
    </nc>
  </rcc>
  <rcc rId="62858" sId="12">
    <oc r="C38">
      <v>1995</v>
    </oc>
    <nc r="C38" t="inlineStr">
      <is>
        <t>жилой дом</t>
      </is>
    </nc>
  </rcc>
  <rcc rId="62859" sId="12">
    <oc r="D38">
      <v>42682</v>
    </oc>
    <nc r="D38" t="inlineStr">
      <is>
        <t>Докузпаринский район,                 с.Новокара-Кюре</t>
      </is>
    </nc>
  </rcc>
  <rcc rId="62860" sId="12">
    <oc r="E38" t="inlineStr">
      <is>
        <t>Джапаров Тавлу Тавлуевич</t>
      </is>
    </oc>
    <nc r="E38">
      <v>3</v>
    </nc>
  </rcc>
  <rcc rId="62861" sId="12">
    <oc r="F38" t="inlineStr">
      <is>
        <t>коммерческое помещение</t>
      </is>
    </oc>
    <nc r="F38">
      <v>3</v>
    </nc>
  </rcc>
  <rcc rId="62862" sId="12">
    <oc r="G38" t="inlineStr">
      <is>
        <t>РД, Каякентский район, с.Дружба, ул.Орджоникидзе, д.14</t>
      </is>
    </oc>
    <nc r="G38">
      <v>0</v>
    </nc>
  </rcc>
  <rcc rId="62863" sId="12">
    <oc r="H38">
      <v>15</v>
    </oc>
    <nc r="H38">
      <v>0.4</v>
    </nc>
  </rcc>
  <rcc rId="62864" sId="12">
    <oc r="I38">
      <v>8</v>
    </oc>
    <nc r="I38" t="inlineStr">
      <is>
        <t>14/100</t>
      </is>
    </nc>
  </rcc>
  <rcc rId="62865" sId="12">
    <oc r="J38">
      <v>7</v>
    </oc>
    <nc r="J38" t="inlineStr">
      <is>
        <t>Ф №1</t>
      </is>
    </nc>
  </rcc>
  <rcc rId="62866" sId="12">
    <oc r="K38">
      <v>0.4</v>
    </oc>
    <nc r="K38" t="inlineStr">
      <is>
        <t>Усухчай</t>
      </is>
    </nc>
  </rcc>
  <rcc rId="62867" sId="12">
    <oc r="L38" t="inlineStr">
      <is>
        <t>20/400</t>
      </is>
    </oc>
    <nc r="L38"/>
  </rcc>
  <rcc rId="62868" sId="12">
    <oc r="M38" t="inlineStr">
      <is>
        <t>ф№1</t>
      </is>
    </oc>
    <nc r="M38"/>
  </rcc>
  <rcc rId="62869" sId="12">
    <oc r="N38" t="inlineStr">
      <is>
        <t>Капкаякент</t>
      </is>
    </oc>
    <nc r="N38"/>
  </rcc>
  <rcc rId="62870" sId="12">
    <oc r="O38">
      <v>42682</v>
    </oc>
    <nc r="O38"/>
  </rcc>
  <rcc rId="62871" sId="12">
    <oc r="P38">
      <v>2038</v>
    </oc>
    <nc r="P38"/>
  </rcc>
  <rcc rId="62872" sId="12">
    <nc r="A457">
      <v>215</v>
    </nc>
  </rcc>
  <rcc rId="62873" sId="12">
    <oc r="B457" t="inlineStr">
      <is>
        <t xml:space="preserve"> ЦЭС
 КРЭС </t>
      </is>
    </oc>
    <nc r="B457" t="inlineStr">
      <is>
        <t>Фарзалиев Фаиз Абдурашидович</t>
      </is>
    </nc>
  </rcc>
  <rcc rId="62874" sId="12">
    <oc r="C457">
      <v>159</v>
    </oc>
    <nc r="C457" t="inlineStr">
      <is>
        <t>жилой дом</t>
      </is>
    </nc>
  </rcc>
  <rcc rId="62875" sId="12">
    <oc r="D457">
      <v>42695</v>
    </oc>
    <nc r="D457" t="inlineStr">
      <is>
        <t>Докузпаринский район,                 с.Килер</t>
      </is>
    </nc>
  </rcc>
  <rcc rId="62876" sId="12">
    <oc r="E457" t="inlineStr">
      <is>
        <t xml:space="preserve">Мутагиров 
Инпаритдин Бадулвараевич </t>
      </is>
    </oc>
    <nc r="E457">
      <v>3</v>
    </nc>
  </rcc>
  <rcc rId="62877" sId="12">
    <oc r="F457" t="inlineStr">
      <is>
        <t>жилой дом</t>
      </is>
    </oc>
    <nc r="F457">
      <v>3</v>
    </nc>
  </rcc>
  <rcc rId="62878" sId="12">
    <oc r="G457" t="inlineStr">
      <is>
        <t>РД,   
Карабудахкентский район, с.  Карабудахкент</t>
      </is>
    </oc>
    <nc r="G457">
      <v>0</v>
    </nc>
  </rcc>
  <rcc rId="62879" sId="12">
    <oc r="H457">
      <v>5</v>
    </oc>
    <nc r="H457">
      <v>0.4</v>
    </nc>
  </rcc>
  <rcc rId="62880" sId="12">
    <oc r="I457">
      <v>5</v>
    </oc>
    <nc r="I457" t="inlineStr">
      <is>
        <t>4/160</t>
      </is>
    </nc>
  </rcc>
  <rcc rId="62881" sId="12">
    <oc r="J457">
      <v>0</v>
    </oc>
    <nc r="J457" t="inlineStr">
      <is>
        <t>Ф №3</t>
      </is>
    </nc>
  </rcc>
  <rcc rId="62882" sId="12">
    <oc r="K457">
      <v>0.4</v>
    </oc>
    <nc r="K457" t="inlineStr">
      <is>
        <t>Усухчай</t>
      </is>
    </nc>
  </rcc>
  <rcc rId="62883" sId="12">
    <oc r="L457" t="inlineStr">
      <is>
        <r>
          <t>11/160</t>
        </r>
        <r>
          <rPr>
            <b/>
            <i/>
            <sz val="10"/>
            <color theme="1"/>
            <rFont val="Times New Roman"/>
            <family val="1"/>
            <charset val="204"/>
          </rPr>
          <t xml:space="preserve"> </t>
        </r>
        <r>
          <rPr>
            <b/>
            <sz val="12"/>
            <color theme="1"/>
            <rFont val="Times New Roman"/>
            <family val="1"/>
            <charset val="204"/>
          </rPr>
          <t xml:space="preserve"> </t>
        </r>
      </is>
    </oc>
    <nc r="L457"/>
  </rcc>
  <rcc rId="62884" sId="12">
    <oc r="M457" t="inlineStr">
      <is>
        <t>ф №1</t>
      </is>
    </oc>
    <nc r="M457"/>
  </rcc>
  <rcc rId="62885" sId="12">
    <oc r="N457" t="inlineStr">
      <is>
        <t>Карабудахкент</t>
      </is>
    </oc>
    <nc r="N457"/>
  </rcc>
  <rcc rId="62886" sId="12">
    <oc r="O457">
      <v>42695</v>
    </oc>
    <nc r="O457"/>
  </rcc>
  <rcc rId="62887" sId="12">
    <oc r="P457">
      <v>159</v>
    </oc>
    <nc r="P457"/>
  </rcc>
  <rcc rId="62888" sId="12">
    <nc r="A458">
      <v>216</v>
    </nc>
  </rcc>
  <rcc rId="62889" sId="12">
    <oc r="B458" t="inlineStr">
      <is>
        <t xml:space="preserve"> ЦЭС
 КРЭС </t>
      </is>
    </oc>
    <nc r="B458" t="inlineStr">
      <is>
        <t>Юзбеков Юзбек Пирметович</t>
      </is>
    </nc>
  </rcc>
  <rcc rId="62890" sId="12">
    <oc r="C458">
      <v>160</v>
    </oc>
    <nc r="C458" t="inlineStr">
      <is>
        <t>жилой дом</t>
      </is>
    </nc>
  </rcc>
  <rcc rId="62891" sId="12">
    <oc r="D458">
      <v>42695</v>
    </oc>
    <nc r="D458" t="inlineStr">
      <is>
        <t>Докузпаринский район,               с. Текипиркент</t>
      </is>
    </nc>
  </rcc>
  <rcc rId="62892" sId="12">
    <oc r="E458" t="inlineStr">
      <is>
        <t xml:space="preserve">Алчагиров
 Руслан Сахаватович  </t>
      </is>
    </oc>
    <nc r="E458">
      <v>3</v>
    </nc>
  </rcc>
  <rcc rId="62893" sId="12">
    <oc r="F458" t="inlineStr">
      <is>
        <t>жилой дом</t>
      </is>
    </oc>
    <nc r="F458">
      <v>3</v>
    </nc>
  </rcc>
  <rcc rId="62894" sId="12">
    <oc r="G458" t="inlineStr">
      <is>
        <t xml:space="preserve">РД,  
Карабудахкентский район, с.  Какашура </t>
      </is>
    </oc>
    <nc r="G458">
      <v>0</v>
    </nc>
  </rcc>
  <rcc rId="62895" sId="12">
    <oc r="H458">
      <v>5</v>
    </oc>
    <nc r="H458">
      <v>0.4</v>
    </nc>
  </rcc>
  <rcc rId="62896" sId="12">
    <oc r="I458">
      <v>5</v>
    </oc>
    <nc r="I458" t="inlineStr">
      <is>
        <t>18/160</t>
      </is>
    </nc>
  </rcc>
  <rcc rId="62897" sId="12">
    <oc r="J458">
      <v>0</v>
    </oc>
    <nc r="J458" t="inlineStr">
      <is>
        <t>Ф №3</t>
      </is>
    </nc>
  </rcc>
  <rcc rId="62898" sId="12">
    <oc r="K458">
      <v>0.4</v>
    </oc>
    <nc r="K458" t="inlineStr">
      <is>
        <t>Усухчай</t>
      </is>
    </nc>
  </rcc>
  <rcc rId="62899" sId="12">
    <oc r="L458" t="inlineStr">
      <is>
        <r>
          <t>30/160</t>
        </r>
        <r>
          <rPr>
            <b/>
            <i/>
            <sz val="10"/>
            <color theme="1"/>
            <rFont val="Times New Roman"/>
            <family val="1"/>
            <charset val="204"/>
          </rPr>
          <t xml:space="preserve"> </t>
        </r>
        <r>
          <rPr>
            <b/>
            <sz val="12"/>
            <color theme="1"/>
            <rFont val="Times New Roman"/>
            <family val="1"/>
            <charset val="204"/>
          </rPr>
          <t xml:space="preserve"> </t>
        </r>
      </is>
    </oc>
    <nc r="L458"/>
  </rcc>
  <rcc rId="62900" sId="12">
    <oc r="M458" t="inlineStr">
      <is>
        <t>ф№6</t>
      </is>
    </oc>
    <nc r="M458"/>
  </rcc>
  <rcc rId="62901" sId="12">
    <oc r="N458" t="inlineStr">
      <is>
        <t>Карабудахкент</t>
      </is>
    </oc>
    <nc r="N458"/>
  </rcc>
  <rcc rId="62902" sId="12">
    <oc r="O458">
      <v>42695</v>
    </oc>
    <nc r="O458"/>
  </rcc>
  <rcc rId="62903" sId="12">
    <oc r="P458">
      <v>160</v>
    </oc>
    <nc r="P458"/>
  </rcc>
  <rcc rId="62904" sId="12">
    <nc r="A460">
      <v>275</v>
    </nc>
  </rcc>
  <rcc rId="62905" sId="12">
    <oc r="B460" t="inlineStr">
      <is>
        <t xml:space="preserve"> ЦЭС
 КРЭС </t>
      </is>
    </oc>
    <nc r="B460" t="inlineStr">
      <is>
        <t>Расулова Асият Магомедгаджиевна</t>
      </is>
    </nc>
  </rcc>
  <rcc rId="62906" sId="12">
    <oc r="C460">
      <v>162</v>
    </oc>
    <nc r="C460" t="inlineStr">
      <is>
        <t>жилой дом</t>
      </is>
    </nc>
  </rcc>
  <rcc rId="62907" sId="12">
    <oc r="D460">
      <v>42697</v>
    </oc>
    <nc r="D460" t="inlineStr">
      <is>
        <t>РД, Левашинский район, сел.Хаджалмахи</t>
      </is>
    </nc>
  </rcc>
  <rcc rId="62908" sId="12">
    <oc r="E460" t="inlineStr">
      <is>
        <t xml:space="preserve">Алчагиров  
Абдулкерим Алчагирович </t>
      </is>
    </oc>
    <nc r="E460">
      <v>3</v>
    </nc>
  </rcc>
  <rcc rId="62909" sId="12">
    <oc r="F460" t="inlineStr">
      <is>
        <t>жилой дом</t>
      </is>
    </oc>
    <nc r="F460">
      <v>3</v>
    </nc>
  </rcc>
  <rcc rId="62910" sId="12">
    <oc r="G460" t="inlineStr">
      <is>
        <t>РД,   
Карабудахкентский  район, с.  Какашура</t>
      </is>
    </oc>
    <nc r="G460">
      <v>0</v>
    </nc>
  </rcc>
  <rcc rId="62911" sId="12">
    <oc r="H460">
      <v>5</v>
    </oc>
    <nc r="H460">
      <v>0.4</v>
    </nc>
  </rcc>
  <rcc rId="62912" sId="12">
    <oc r="I460">
      <v>5</v>
    </oc>
    <nc r="I460" t="inlineStr">
      <is>
        <t>40/250</t>
      </is>
    </nc>
  </rcc>
  <rcc rId="62913" sId="12">
    <oc r="J460">
      <v>0</v>
    </oc>
    <nc r="J460" t="inlineStr">
      <is>
        <t>ф №2</t>
      </is>
    </nc>
  </rcc>
  <rcc rId="62914" sId="12">
    <oc r="K460">
      <v>0.4</v>
    </oc>
    <nc r="K460" t="inlineStr">
      <is>
        <t>Хаджалмахи</t>
      </is>
    </nc>
  </rcc>
  <rcc rId="62915" sId="12">
    <oc r="L460" t="inlineStr">
      <is>
        <r>
          <t>14/250</t>
        </r>
        <r>
          <rPr>
            <b/>
            <i/>
            <sz val="10"/>
            <color theme="1"/>
            <rFont val="Times New Roman"/>
            <family val="1"/>
            <charset val="204"/>
          </rPr>
          <t xml:space="preserve"> </t>
        </r>
        <r>
          <rPr>
            <b/>
            <sz val="12"/>
            <color theme="1"/>
            <rFont val="Times New Roman"/>
            <family val="1"/>
            <charset val="204"/>
          </rPr>
          <t xml:space="preserve"> </t>
        </r>
      </is>
    </oc>
    <nc r="L460"/>
  </rcc>
  <rcc rId="62916" sId="12">
    <oc r="M460" t="inlineStr">
      <is>
        <t>ф№6</t>
      </is>
    </oc>
    <nc r="M460"/>
  </rcc>
  <rcc rId="62917" sId="12">
    <oc r="N460" t="inlineStr">
      <is>
        <t>Карабудахкент</t>
      </is>
    </oc>
    <nc r="N460"/>
  </rcc>
  <rcc rId="62918" sId="12">
    <oc r="O460">
      <v>42697</v>
    </oc>
    <nc r="O460"/>
  </rcc>
  <rcc rId="62919" sId="12">
    <oc r="P460">
      <v>162</v>
    </oc>
    <nc r="P460"/>
  </rcc>
  <rcc rId="62920" sId="12">
    <nc r="A467">
      <v>220</v>
    </nc>
  </rcc>
  <rcc rId="62921" sId="12">
    <oc r="B467" t="inlineStr">
      <is>
        <t xml:space="preserve"> ЦЭС
 КРЭС </t>
      </is>
    </oc>
    <nc r="B467" t="inlineStr">
      <is>
        <t>Алиев Зияутдин Сиражудинович</t>
      </is>
    </nc>
  </rcc>
  <rcc rId="62922" sId="12">
    <oc r="C467">
      <v>169</v>
    </oc>
    <nc r="C467" t="inlineStr">
      <is>
        <t>жилой дом</t>
      </is>
    </nc>
  </rcc>
  <rcc rId="62923" sId="12">
    <oc r="D467">
      <v>42709</v>
    </oc>
    <nc r="D467" t="inlineStr">
      <is>
        <t>Хивский район,               с. Зильдик</t>
      </is>
    </nc>
  </rcc>
  <rcc rId="62924" sId="12">
    <oc r="E467" t="inlineStr">
      <is>
        <t xml:space="preserve">Асельдерова 
 Гульнара Мамаевна </t>
      </is>
    </oc>
    <nc r="E467">
      <v>3</v>
    </nc>
  </rcc>
  <rcc rId="62925" sId="12">
    <oc r="F467" t="inlineStr">
      <is>
        <t>жилой дом</t>
      </is>
    </oc>
    <nc r="F467">
      <v>3</v>
    </nc>
  </rcc>
  <rcc rId="62926" sId="12">
    <oc r="G467" t="inlineStr">
      <is>
        <t xml:space="preserve">РД,  
Карабудахкентский район, с. Карабудахкент </t>
      </is>
    </oc>
    <nc r="G467">
      <v>0</v>
    </nc>
  </rcc>
  <rcc rId="62927" sId="12">
    <oc r="H467">
      <v>5</v>
    </oc>
    <nc r="H467">
      <v>0.4</v>
    </nc>
  </rcc>
  <rcc rId="62928" sId="12">
    <oc r="I467">
      <v>5</v>
    </oc>
    <nc r="I467" t="inlineStr">
      <is>
        <t>6/160</t>
      </is>
    </nc>
  </rcc>
  <rcc rId="62929" sId="12">
    <oc r="J467">
      <v>0</v>
    </oc>
    <nc r="J467" t="inlineStr">
      <is>
        <t>Ф №3</t>
      </is>
    </nc>
  </rcc>
  <rcc rId="62930" sId="12">
    <oc r="K467">
      <v>0.4</v>
    </oc>
    <nc r="K467" t="inlineStr">
      <is>
        <t>Хив</t>
      </is>
    </nc>
  </rcc>
  <rcc rId="62931" sId="12">
    <oc r="L467" t="inlineStr">
      <is>
        <r>
          <t>21/160</t>
        </r>
        <r>
          <rPr>
            <i/>
            <sz val="10"/>
            <color theme="1"/>
            <rFont val="Times New Roman"/>
            <family val="1"/>
            <charset val="204"/>
          </rPr>
          <t xml:space="preserve"> </t>
        </r>
        <r>
          <rPr>
            <sz val="10"/>
            <color theme="1"/>
            <rFont val="Times New Roman"/>
            <family val="1"/>
            <charset val="204"/>
          </rPr>
          <t xml:space="preserve"> </t>
        </r>
      </is>
    </oc>
    <nc r="L467"/>
  </rcc>
  <rcc rId="62932" sId="12">
    <oc r="M467" t="inlineStr">
      <is>
        <t>ф4</t>
      </is>
    </oc>
    <nc r="M467"/>
  </rcc>
  <rcc rId="62933" sId="12">
    <oc r="N467" t="inlineStr">
      <is>
        <t>Карабудахкент</t>
      </is>
    </oc>
    <nc r="N467"/>
  </rcc>
  <rcc rId="62934" sId="12">
    <oc r="O467">
      <v>42709</v>
    </oc>
    <nc r="O467"/>
  </rcc>
  <rcc rId="62935" sId="12">
    <oc r="P467">
      <v>169</v>
    </oc>
    <nc r="P467"/>
  </rcc>
  <rcc rId="62936" sId="12">
    <nc r="A476">
      <v>221</v>
    </nc>
  </rcc>
  <rcc rId="62937" sId="12">
    <oc r="B476" t="inlineStr">
      <is>
        <t xml:space="preserve"> ЦЭС
 КРЭС </t>
      </is>
    </oc>
    <nc r="B476" t="inlineStr">
      <is>
        <t>Габибуллаев Виталий Мажвадович</t>
      </is>
    </nc>
  </rcc>
  <rcc rId="62938" sId="12">
    <oc r="C476">
      <v>178</v>
    </oc>
    <nc r="C476" t="inlineStr">
      <is>
        <t>жилой дом</t>
      </is>
    </nc>
  </rcc>
  <rcc rId="62939" sId="12">
    <oc r="D476">
      <v>42723</v>
    </oc>
    <nc r="D476" t="inlineStr">
      <is>
        <t>Хивский район,            с. Хив, ул.Шалбузова,18</t>
      </is>
    </nc>
  </rcc>
  <rcc rId="62940" sId="12">
    <oc r="E476" t="inlineStr">
      <is>
        <t xml:space="preserve">Гарунова 
Ирина Насруллаевна </t>
      </is>
    </oc>
    <nc r="E476">
      <v>3</v>
    </nc>
  </rcc>
  <rcc rId="62941" sId="12">
    <oc r="F476" t="inlineStr">
      <is>
        <t>жилой дом</t>
      </is>
    </oc>
    <nc r="F476">
      <v>3</v>
    </nc>
  </rcc>
  <rcc rId="62942" sId="12">
    <oc r="G476" t="inlineStr">
      <is>
        <t xml:space="preserve">РД, 
 Карабудахкентский район, с. Карабудахкент </t>
      </is>
    </oc>
    <nc r="G476">
      <v>0</v>
    </nc>
  </rcc>
  <rcc rId="62943" sId="12">
    <oc r="H476">
      <v>5</v>
    </oc>
    <nc r="H476">
      <v>0.4</v>
    </nc>
  </rcc>
  <rcc rId="62944" sId="12">
    <oc r="I476">
      <v>5</v>
    </oc>
    <nc r="I476" t="inlineStr">
      <is>
        <t>8/160</t>
      </is>
    </nc>
  </rcc>
  <rcc rId="62945" sId="12">
    <oc r="J476">
      <v>0</v>
    </oc>
    <nc r="J476" t="inlineStr">
      <is>
        <t>Ф №2</t>
      </is>
    </nc>
  </rcc>
  <rcc rId="62946" sId="12">
    <oc r="K476">
      <v>0.4</v>
    </oc>
    <nc r="K476" t="inlineStr">
      <is>
        <t>Хив</t>
      </is>
    </nc>
  </rcc>
  <rcc rId="62947" sId="12">
    <oc r="L476" t="inlineStr">
      <is>
        <r>
          <t>27/250</t>
        </r>
        <r>
          <rPr>
            <i/>
            <sz val="11"/>
            <color theme="1"/>
            <rFont val="Times New Roman"/>
            <family val="1"/>
            <charset val="204"/>
          </rPr>
          <t xml:space="preserve"> </t>
        </r>
        <r>
          <rPr>
            <sz val="11"/>
            <color theme="1"/>
            <rFont val="Times New Roman"/>
            <family val="1"/>
            <charset val="204"/>
          </rPr>
          <t xml:space="preserve"> </t>
        </r>
      </is>
    </oc>
    <nc r="L476"/>
  </rcc>
  <rcc rId="62948" sId="12">
    <oc r="M476" t="inlineStr">
      <is>
        <t>ф2</t>
      </is>
    </oc>
    <nc r="M476"/>
  </rcc>
  <rcc rId="62949" sId="12">
    <oc r="N476" t="inlineStr">
      <is>
        <t>Карабудахкент</t>
      </is>
    </oc>
    <nc r="N476"/>
  </rcc>
  <rcc rId="62950" sId="12">
    <oc r="O476">
      <v>42723</v>
    </oc>
    <nc r="O476"/>
  </rcc>
  <rcc rId="62951" sId="12">
    <oc r="P476">
      <v>178</v>
    </oc>
    <nc r="P476"/>
  </rcc>
  <rcc rId="62952" sId="12">
    <nc r="A120">
      <v>224</v>
    </nc>
  </rcc>
  <rcc rId="62953" sId="12">
    <oc r="B120" t="inlineStr">
      <is>
        <t>Карабудахкентские РЭС</t>
      </is>
    </oc>
    <nc r="B120" t="inlineStr">
      <is>
        <t>Курбанов Кюруглы Магомедович</t>
      </is>
    </nc>
  </rcc>
  <rcc rId="62954" sId="12">
    <oc r="C120">
      <v>2078</v>
    </oc>
    <nc r="C120" t="inlineStr">
      <is>
        <t>жилой дом</t>
      </is>
    </nc>
  </rcc>
  <rcc rId="62955" sId="12">
    <oc r="D120">
      <v>42695</v>
    </oc>
    <nc r="D120" t="inlineStr">
      <is>
        <t>Хивский район,            с. Хоредж, ул.Гаджикент, 229</t>
      </is>
    </nc>
  </rcc>
  <rcc rId="62956" sId="12">
    <oc r="E120" t="inlineStr">
      <is>
        <t>Гаджиханов Хангиши Биякаевич</t>
      </is>
    </oc>
    <nc r="E120">
      <v>3</v>
    </nc>
  </rcc>
  <rcc rId="62957" sId="12">
    <oc r="F120" t="inlineStr">
      <is>
        <t>ЛПХ</t>
      </is>
    </oc>
    <nc r="F120">
      <v>3</v>
    </nc>
  </rcc>
  <rcc rId="62958" sId="12">
    <oc r="G120" t="inlineStr">
      <is>
        <t>РД, Карабудахкентский район, с. Какашура, ул.А.Вагабова, д. 17</t>
      </is>
    </oc>
    <nc r="G120">
      <v>0</v>
    </nc>
  </rcc>
  <rcc rId="62959" sId="12">
    <oc r="H120">
      <v>5</v>
    </oc>
    <nc r="H120">
      <v>0.4</v>
    </nc>
  </rcc>
  <rcc rId="62960" sId="12">
    <oc r="I120">
      <v>5</v>
    </oc>
    <nc r="I120" t="inlineStr">
      <is>
        <t>2/160</t>
      </is>
    </nc>
  </rcc>
  <rcc rId="62961" sId="12">
    <oc r="J120">
      <v>0</v>
    </oc>
    <nc r="J120" t="inlineStr">
      <is>
        <t>Ф №3</t>
      </is>
    </nc>
  </rcc>
  <rcc rId="62962" sId="12">
    <oc r="K120">
      <v>0.4</v>
    </oc>
    <nc r="K120" t="inlineStr">
      <is>
        <t>Хив</t>
      </is>
    </nc>
  </rcc>
  <rcc rId="62963" sId="12">
    <oc r="L120" t="inlineStr">
      <is>
        <t>30/160</t>
      </is>
    </oc>
    <nc r="L120"/>
  </rcc>
  <rcc rId="62964" sId="12">
    <oc r="M120" t="inlineStr">
      <is>
        <t>ф № 6</t>
      </is>
    </oc>
    <nc r="M120"/>
  </rcc>
  <rcc rId="62965" sId="12">
    <oc r="N120" t="inlineStr">
      <is>
        <t>Карабудахкент 35/10 кВ</t>
      </is>
    </oc>
    <nc r="N120"/>
  </rcc>
  <rcc rId="62966" sId="12">
    <oc r="O120">
      <v>42696</v>
    </oc>
    <nc r="O120"/>
  </rcc>
  <rcc rId="62967" sId="12">
    <oc r="P120">
      <v>2122</v>
    </oc>
    <nc r="P120"/>
  </rcc>
  <rcc rId="62968" sId="12">
    <nc r="A183">
      <v>225</v>
    </nc>
  </rcc>
  <rcc rId="62969" sId="12">
    <oc r="B183" t="inlineStr">
      <is>
        <t>Карабудахкентские РЭС</t>
      </is>
    </oc>
    <nc r="B183" t="inlineStr">
      <is>
        <t>Кулиев Каинбек Рамазанович</t>
      </is>
    </nc>
  </rcc>
  <rcc rId="62970" sId="12">
    <oc r="C183">
      <v>2145</v>
    </oc>
    <nc r="C183" t="inlineStr">
      <is>
        <t>жилой дом</t>
      </is>
    </nc>
  </rcc>
  <rcc rId="62971" sId="12">
    <oc r="D183">
      <v>42710</v>
    </oc>
    <nc r="D183" t="inlineStr">
      <is>
        <t>Хивский район,            с. Ашага-Ярак, ул.Ветеранов, 65</t>
      </is>
    </nc>
  </rcc>
  <rcc rId="62972" sId="12">
    <oc r="E183" t="inlineStr">
      <is>
        <t>ОАО "Карабудахкентское дорожно-эксплуатационное предприятие №17" в лице генерального директора Алиева В.А.</t>
      </is>
    </oc>
    <nc r="E183">
      <v>3</v>
    </nc>
  </rcc>
  <rcc rId="62973" sId="12">
    <oc r="F183" t="inlineStr">
      <is>
        <t>уличное освещение</t>
      </is>
    </oc>
    <nc r="F183">
      <v>3</v>
    </nc>
  </rcc>
  <rcc rId="62974" sId="12">
    <oc r="G183" t="inlineStr">
      <is>
        <t>РД, Карабудахкентский район, ФАД Манас-Сергокала-Первомайское</t>
      </is>
    </oc>
    <nc r="G183">
      <v>0</v>
    </nc>
  </rcc>
  <rcc rId="62975" sId="12">
    <oc r="H183">
      <v>25</v>
    </oc>
    <nc r="H183">
      <v>0.4</v>
    </nc>
  </rcc>
  <rcc rId="62976" sId="12">
    <oc r="I183">
      <v>25</v>
    </oc>
    <nc r="I183" t="inlineStr">
      <is>
        <t>13/100</t>
      </is>
    </nc>
  </rcc>
  <rcc rId="62977" sId="12">
    <oc r="J183">
      <v>0</v>
    </oc>
    <nc r="J183" t="inlineStr">
      <is>
        <t>Ф №3</t>
      </is>
    </nc>
  </rcc>
  <rcc rId="62978" sId="12">
    <oc r="K183">
      <v>10</v>
    </oc>
    <nc r="K183" t="inlineStr">
      <is>
        <t>Хив</t>
      </is>
    </nc>
  </rcc>
  <rcc rId="62979" sId="12">
    <oc r="L183" t="inlineStr">
      <is>
        <t>100 кВА</t>
      </is>
    </oc>
    <nc r="L183"/>
  </rcc>
  <rcc rId="62980" sId="12">
    <oc r="M183" t="inlineStr">
      <is>
        <t>ф №4</t>
      </is>
    </oc>
    <nc r="M183"/>
  </rcc>
  <rcc rId="62981" sId="12">
    <oc r="N183" t="inlineStr">
      <is>
        <t>Карабудахкент 35/10 кВ</t>
      </is>
    </oc>
    <nc r="N183"/>
  </rcc>
  <rcc rId="62982" sId="12">
    <oc r="O183">
      <v>42710</v>
    </oc>
    <nc r="O183"/>
  </rcc>
  <rcc rId="62983" sId="12">
    <oc r="P183">
      <v>2185</v>
    </oc>
    <nc r="P183"/>
  </rcc>
  <rcc rId="62984" sId="12">
    <nc r="A188">
      <v>229</v>
    </nc>
  </rcc>
  <rcc rId="62985" sId="12">
    <oc r="B188" t="inlineStr">
      <is>
        <t>Карабудахкентские РЭС</t>
      </is>
    </oc>
    <nc r="B188" t="inlineStr">
      <is>
        <t>Мустафаева Фаизат Агакеримовна</t>
      </is>
    </nc>
  </rcc>
  <rcc rId="62986" sId="12">
    <oc r="C188">
      <v>2137</v>
    </oc>
    <nc r="C188" t="inlineStr">
      <is>
        <t>жилой дом</t>
      </is>
    </nc>
  </rcc>
  <rcc rId="62987" sId="12">
    <oc r="D188">
      <v>42709</v>
    </oc>
    <nc r="D188" t="inlineStr">
      <is>
        <t>Хивский район, с. Куг</t>
      </is>
    </nc>
  </rcc>
  <rcc rId="62988" sId="12">
    <oc r="E188" t="inlineStr">
      <is>
        <t>Ирбейнова Ирисбат Алавутдиновна</t>
      </is>
    </oc>
    <nc r="E188">
      <v>3</v>
    </nc>
  </rcc>
  <rcc rId="62989" sId="12">
    <oc r="F188" t="inlineStr">
      <is>
        <t>теплица</t>
      </is>
    </oc>
    <nc r="F188">
      <v>3</v>
    </nc>
  </rcc>
  <rcc rId="62990" sId="12">
    <oc r="G188" t="inlineStr">
      <is>
        <t>РД, Карабудахкентский район, с.Карабудахкент, местность Таха</t>
      </is>
    </oc>
    <nc r="G188">
      <v>0</v>
    </nc>
  </rcc>
  <rcc rId="62991" sId="12">
    <oc r="H188">
      <v>10</v>
    </oc>
    <nc r="H188">
      <v>0.4</v>
    </nc>
  </rcc>
  <rcc rId="62992" sId="12">
    <oc r="I188">
      <v>10</v>
    </oc>
    <nc r="I188" t="inlineStr">
      <is>
        <t>4/160</t>
      </is>
    </nc>
  </rcc>
  <rcc rId="62993" sId="12">
    <oc r="J188">
      <v>0</v>
    </oc>
    <nc r="J188" t="inlineStr">
      <is>
        <t>Ф №3</t>
      </is>
    </nc>
  </rcc>
  <rcc rId="62994" sId="12">
    <oc r="K188">
      <v>10</v>
    </oc>
    <nc r="K188" t="inlineStr">
      <is>
        <t>Хив</t>
      </is>
    </nc>
  </rcc>
  <rcc rId="62995" sId="12">
    <oc r="L188" t="inlineStr">
      <is>
        <t>25 кВА</t>
      </is>
    </oc>
    <nc r="L188"/>
  </rcc>
  <rcc rId="62996" sId="12">
    <oc r="M188" t="inlineStr">
      <is>
        <t>ф №4</t>
      </is>
    </oc>
    <nc r="M188"/>
  </rcc>
  <rcc rId="62997" sId="12">
    <oc r="N188" t="inlineStr">
      <is>
        <t>Карабудахкент 35/10 кВ</t>
      </is>
    </oc>
    <nc r="N188"/>
  </rcc>
  <rcc rId="62998" sId="12">
    <oc r="O188">
      <v>42710</v>
    </oc>
    <nc r="O188"/>
  </rcc>
  <rcc rId="62999" sId="12">
    <oc r="P188">
      <v>2190</v>
    </oc>
    <nc r="P188"/>
  </rcc>
  <rcc rId="63000" sId="12">
    <nc r="A82">
      <v>230</v>
    </nc>
  </rcc>
  <rcc rId="63001" sId="12">
    <oc r="B82" t="inlineStr">
      <is>
        <t>Ногайские РЭС</t>
      </is>
    </oc>
    <nc r="B82" t="inlineStr">
      <is>
        <t>Алияров Нюдюрали Агамурадович</t>
      </is>
    </nc>
  </rcc>
  <rcc rId="63002" sId="12">
    <oc r="C82">
      <v>2038</v>
    </oc>
    <nc r="C82" t="inlineStr">
      <is>
        <t>жилой дом</t>
      </is>
    </nc>
  </rcc>
  <rcc rId="63003" sId="12">
    <oc r="D82">
      <v>42692</v>
    </oc>
    <nc r="D82" t="inlineStr">
      <is>
        <t>Хивский район,                   с. Ашага-Ярак, ул.Горная,23</t>
      </is>
    </nc>
  </rcc>
  <rcc rId="63004" sId="12">
    <oc r="E82" t="inlineStr">
      <is>
        <t>Авезов Мурзабек Алибекович</t>
      </is>
    </oc>
    <nc r="E82">
      <v>3</v>
    </nc>
  </rcc>
  <rcc rId="63005" sId="12">
    <oc r="F82" t="inlineStr">
      <is>
        <t>жилой дом</t>
      </is>
    </oc>
    <nc r="F82">
      <v>3</v>
    </nc>
  </rcc>
  <rcc rId="63006" sId="12">
    <oc r="G82" t="inlineStr">
      <is>
        <t>РД, Ногайский район, с. Орта-тюбе, ул. Кош. №4</t>
      </is>
    </oc>
    <nc r="G82">
      <v>0</v>
    </nc>
  </rcc>
  <rcc rId="63007" sId="12">
    <oc r="H82">
      <v>15</v>
    </oc>
    <nc r="H82">
      <v>0.4</v>
    </nc>
  </rcc>
  <rcc rId="63008" sId="12">
    <oc r="I82">
      <v>15</v>
    </oc>
    <nc r="I82" t="inlineStr">
      <is>
        <t>12/160</t>
      </is>
    </nc>
  </rcc>
  <rcc rId="63009" sId="12">
    <oc r="J82">
      <v>0</v>
    </oc>
    <nc r="J82" t="inlineStr">
      <is>
        <t>Ф №3</t>
      </is>
    </nc>
  </rcc>
  <rcc rId="63010" sId="12">
    <oc r="K82">
      <v>0.4</v>
    </oc>
    <nc r="K82" t="inlineStr">
      <is>
        <t>Хив</t>
      </is>
    </nc>
  </rcc>
  <rcc rId="63011" sId="12">
    <oc r="L82" t="inlineStr">
      <is>
        <t>31.02.07/63</t>
      </is>
    </oc>
    <nc r="L82"/>
  </rcc>
  <rcc rId="63012" sId="12">
    <oc r="M82" t="inlineStr">
      <is>
        <t>ф № 2</t>
      </is>
    </oc>
    <nc r="M82"/>
  </rcc>
  <rcc rId="63013" sId="12">
    <oc r="N82" t="inlineStr">
      <is>
        <t>Карагас 35/10 кВ</t>
      </is>
    </oc>
    <nc r="N82"/>
  </rcc>
  <rcc rId="63014" sId="12">
    <oc r="O82">
      <v>42692</v>
    </oc>
    <nc r="O82"/>
  </rcc>
  <rcc rId="63015" sId="12">
    <oc r="P82">
      <v>2084</v>
    </oc>
    <nc r="P82"/>
  </rcc>
  <rcc rId="63016" sId="12">
    <nc r="A723">
      <v>231</v>
    </nc>
  </rcc>
  <rcc rId="63017" sId="12">
    <oc r="B723" t="inlineStr">
      <is>
        <t>Гергебильский МУ</t>
      </is>
    </oc>
    <nc r="B723" t="inlineStr">
      <is>
        <t>Гаджибалаев Айзудин Гайвазович</t>
      </is>
    </nc>
  </rcc>
  <rcc rId="63018" sId="12">
    <oc r="C723">
      <v>340</v>
    </oc>
    <nc r="C723" t="inlineStr">
      <is>
        <t>жилой дом</t>
      </is>
    </nc>
  </rcc>
  <rcc rId="63019" sId="12">
    <oc r="D723">
      <v>42691</v>
    </oc>
    <nc r="D723" t="inlineStr">
      <is>
        <t>Хивский район, с. Куг</t>
      </is>
    </nc>
  </rcc>
  <rcc rId="63020" sId="12">
    <oc r="E723" t="inlineStr">
      <is>
        <t>Омаров Магомед Раджабович</t>
      </is>
    </oc>
    <nc r="E723">
      <v>3</v>
    </nc>
  </rcc>
  <rcc rId="63021" sId="12">
    <oc r="F723" t="inlineStr">
      <is>
        <t>жилой дом</t>
      </is>
    </oc>
    <nc r="F723">
      <v>3</v>
    </nc>
  </rcc>
  <rcc rId="63022" sId="12">
    <oc r="G723" t="inlineStr">
      <is>
        <t>РД, Гергебильский район сел. Маали</t>
      </is>
    </oc>
    <nc r="G723">
      <v>0</v>
    </nc>
  </rcc>
  <rcc rId="63023" sId="12">
    <oc r="H723">
      <v>7</v>
    </oc>
    <nc r="H723">
      <v>0.4</v>
    </nc>
  </rcc>
  <rcc rId="63024" sId="12">
    <oc r="I723">
      <v>7</v>
    </oc>
    <nc r="I723" t="inlineStr">
      <is>
        <t>4/160</t>
      </is>
    </nc>
  </rcc>
  <rcc rId="63025" sId="12">
    <oc r="J723">
      <v>0</v>
    </oc>
    <nc r="J723" t="inlineStr">
      <is>
        <t>Ф №3</t>
      </is>
    </nc>
  </rcc>
  <rcc rId="63026" sId="12">
    <oc r="K723">
      <v>0.4</v>
    </oc>
    <nc r="K723" t="inlineStr">
      <is>
        <t>Хив</t>
      </is>
    </nc>
  </rcc>
  <rcc rId="63027" sId="12">
    <oc r="L723" t="inlineStr">
      <is>
        <t>СКТП 7/250</t>
      </is>
    </oc>
    <nc r="L723"/>
  </rcc>
  <rcc rId="63028" sId="12">
    <oc r="M723" t="inlineStr">
      <is>
        <t>Ф№4</t>
      </is>
    </oc>
    <nc r="M723"/>
  </rcc>
  <rcc rId="63029" sId="12">
    <oc r="N723" t="inlineStr">
      <is>
        <t>Карадах</t>
      </is>
    </oc>
    <nc r="N723"/>
  </rcc>
  <rcc rId="63030" sId="12">
    <oc r="O723">
      <v>42696</v>
    </oc>
    <nc r="O723"/>
  </rcc>
  <rcc rId="63031" sId="12">
    <oc r="P723">
      <v>340</v>
    </oc>
    <nc r="P723"/>
  </rcc>
  <rcc rId="63032" sId="12">
    <nc r="A536">
      <v>232</v>
    </nc>
  </rcc>
  <rcc rId="63033" sId="12">
    <oc r="B536" t="inlineStr">
      <is>
        <t>Касумкентские  РЭС                              ДЭС</t>
      </is>
    </oc>
    <nc r="B536" t="inlineStr">
      <is>
        <t>Япунов Джалал Джигилович</t>
      </is>
    </nc>
  </rcc>
  <rcc rId="63034" sId="12">
    <oc r="C536">
      <v>525</v>
    </oc>
    <nc r="C536" t="inlineStr">
      <is>
        <t>жилой дом</t>
      </is>
    </nc>
  </rcc>
  <rcc rId="63035" sId="12">
    <oc r="D536">
      <v>42682</v>
    </oc>
    <nc r="D536" t="inlineStr">
      <is>
        <t>Хивский район, с. Хив</t>
      </is>
    </nc>
  </rcc>
  <rcc rId="63036" sId="12">
    <oc r="E536" t="inlineStr">
      <is>
        <t>Абдурахманова Гюльнара Аливердиевна</t>
      </is>
    </oc>
    <nc r="E536">
      <v>3</v>
    </nc>
  </rcc>
  <rcc rId="63037" sId="12">
    <oc r="F536" t="inlineStr">
      <is>
        <t>жилой дом</t>
      </is>
    </oc>
    <nc r="F536">
      <v>3</v>
    </nc>
  </rcc>
  <rcc rId="63038" sId="12">
    <oc r="G536" t="inlineStr">
      <is>
        <t>Сулейман-Стальский район,                           с.Ашага-Стал</t>
      </is>
    </oc>
    <nc r="G536">
      <v>0</v>
    </nc>
  </rcc>
  <rcc rId="63039" sId="12">
    <oc r="H536">
      <v>3</v>
    </oc>
    <nc r="H536">
      <v>0.4</v>
    </nc>
  </rcc>
  <rcc rId="63040" sId="12">
    <oc r="I536">
      <v>3</v>
    </oc>
    <nc r="I536" t="inlineStr">
      <is>
        <t>2/250</t>
      </is>
    </nc>
  </rcc>
  <rcc rId="63041" sId="12">
    <oc r="J536">
      <v>0</v>
    </oc>
    <nc r="J536" t="inlineStr">
      <is>
        <t>Ф №2</t>
      </is>
    </nc>
  </rcc>
  <rcc rId="63042" sId="12">
    <oc r="K536">
      <v>0.4</v>
    </oc>
    <nc r="K536" t="inlineStr">
      <is>
        <t>Хив</t>
      </is>
    </nc>
  </rcc>
  <rcc rId="63043" sId="12">
    <oc r="L536" t="inlineStr">
      <is>
        <t>10/63</t>
      </is>
    </oc>
    <nc r="L536"/>
  </rcc>
  <rcc rId="63044" sId="12">
    <oc r="M536" t="inlineStr">
      <is>
        <t>Ф №4</t>
      </is>
    </oc>
    <nc r="M536"/>
  </rcc>
  <rcc rId="63045" sId="12">
    <oc r="N536" t="inlineStr">
      <is>
        <t>Касумкент</t>
      </is>
    </oc>
    <nc r="N536"/>
  </rcc>
  <rcc rId="63046" sId="12">
    <oc r="O536">
      <v>42683</v>
    </oc>
    <nc r="O536"/>
  </rcc>
  <rcc rId="63047" sId="12">
    <oc r="P536">
      <v>525</v>
    </oc>
    <nc r="P536"/>
  </rcc>
  <rcc rId="63048" sId="12">
    <nc r="A548">
      <v>135</v>
    </nc>
  </rcc>
  <rcc rId="63049" sId="12">
    <oc r="B548" t="inlineStr">
      <is>
        <t>Касумкентские  РЭС                              ДЭС</t>
      </is>
    </oc>
    <nc r="B548" t="inlineStr">
      <is>
        <t>Микайлов Ваха Ахмедович</t>
      </is>
    </nc>
  </rcc>
  <rcc rId="63050" sId="12">
    <oc r="C548">
      <v>537</v>
    </oc>
    <nc r="C548" t="inlineStr">
      <is>
        <t>жилой дом</t>
      </is>
    </nc>
  </rcc>
  <rcc rId="63051" sId="12">
    <oc r="D548">
      <v>42682</v>
    </oc>
    <nc r="D548" t="inlineStr">
      <is>
        <t>Кизлярский район, с. Цветковка</t>
      </is>
    </nc>
  </rcc>
  <rcc rId="63052" sId="12">
    <oc r="E548" t="inlineStr">
      <is>
        <t xml:space="preserve">Савзиханов Надыр Рагимханович </t>
      </is>
    </oc>
    <nc r="E548">
      <v>4</v>
    </nc>
  </rcc>
  <rcc rId="63053" sId="12">
    <oc r="F548" t="inlineStr">
      <is>
        <t>жилой дом</t>
      </is>
    </oc>
    <nc r="F548">
      <v>4</v>
    </nc>
  </rcc>
  <rcc rId="63054" sId="12">
    <oc r="G548" t="inlineStr">
      <is>
        <t>Сулейман-Стальский район,                               с.Орта-Стал</t>
      </is>
    </oc>
    <nc r="G548">
      <v>0</v>
    </nc>
  </rcc>
  <rcc rId="63055" sId="12">
    <oc r="H548">
      <v>6</v>
    </oc>
    <nc r="H548">
      <v>0.4</v>
    </nc>
  </rcc>
  <rcc rId="63056" sId="12">
    <oc r="I548">
      <v>6</v>
    </oc>
    <nc r="I548" t="inlineStr">
      <is>
        <t>050401/160 кВА</t>
      </is>
    </nc>
  </rcc>
  <rcc rId="63057" sId="12">
    <oc r="J548">
      <v>0</v>
    </oc>
    <nc r="J548" t="inlineStr">
      <is>
        <t>ф№4</t>
      </is>
    </nc>
  </rcc>
  <rcc rId="63058" sId="12">
    <oc r="K548">
      <v>0.4</v>
    </oc>
    <nc r="K548" t="inlineStr">
      <is>
        <t>Хуцеевка</t>
      </is>
    </nc>
  </rcc>
  <rcc rId="63059" sId="12">
    <oc r="L548" t="inlineStr">
      <is>
        <t>17/160</t>
      </is>
    </oc>
    <nc r="L548"/>
  </rcc>
  <rcc rId="63060" sId="12">
    <oc r="M548" t="inlineStr">
      <is>
        <t>Ф №4</t>
      </is>
    </oc>
    <nc r="M548"/>
  </rcc>
  <rcc rId="63061" sId="12">
    <oc r="N548" t="inlineStr">
      <is>
        <t>Касумкент</t>
      </is>
    </oc>
    <nc r="N548"/>
  </rcc>
  <rcc rId="63062" sId="12">
    <oc r="O548">
      <v>42683</v>
    </oc>
    <nc r="O548"/>
  </rcc>
  <rcc rId="63063" sId="12">
    <oc r="P548">
      <v>537</v>
    </oc>
    <nc r="P548"/>
  </rcc>
  <rcc rId="63064" sId="12">
    <nc r="A556">
      <v>77</v>
    </nc>
  </rcc>
  <rcc rId="63065" sId="12">
    <oc r="B556" t="inlineStr">
      <is>
        <t>Касумкентские  РЭС                              ДЭС</t>
      </is>
    </oc>
    <nc r="B556" t="inlineStr">
      <is>
        <t>Администрация МО "с/с "Хурикский" Табасаранского района СП, в лице главы Сеферова А.Ш.</t>
      </is>
    </nc>
  </rcc>
  <rcc rId="63066" sId="12">
    <oc r="C556">
      <v>545</v>
    </oc>
    <nc r="C556" t="inlineStr">
      <is>
        <t>население</t>
      </is>
    </nc>
  </rcc>
  <rcc rId="63067" sId="12">
    <oc r="D556">
      <v>42682</v>
    </oc>
    <nc r="D556" t="inlineStr">
      <is>
        <t>РД, Табасаранский райрн, с. Хурик</t>
      </is>
    </nc>
  </rcc>
  <rcc rId="63068" sId="12">
    <oc r="E556" t="inlineStr">
      <is>
        <t>Ханбутаева  Маизат Мурсаловна</t>
      </is>
    </oc>
    <nc r="E556">
      <v>60</v>
    </nc>
  </rcc>
  <rcc rId="63069" sId="12">
    <oc r="F556" t="inlineStr">
      <is>
        <t>жилой дом</t>
      </is>
    </oc>
    <nc r="F556">
      <v>60</v>
    </nc>
  </rcc>
  <rcc rId="63070" sId="12">
    <oc r="G556" t="inlineStr">
      <is>
        <t xml:space="preserve">Сул.-Стальский район,                       с.Касумкент </t>
      </is>
    </oc>
    <nc r="G556">
      <v>0</v>
    </nc>
  </rcc>
  <rcc rId="63071" sId="12">
    <oc r="H556">
      <v>6</v>
    </oc>
    <nc r="H556">
      <v>10</v>
    </nc>
  </rcc>
  <rcc rId="63072" sId="12">
    <oc r="I556">
      <v>6</v>
    </oc>
    <nc r="I556" t="inlineStr">
      <is>
        <t>160 кВА</t>
      </is>
    </nc>
  </rcc>
  <rcc rId="63073" sId="12">
    <oc r="J556">
      <v>0</v>
    </oc>
    <nc r="J556" t="inlineStr">
      <is>
        <t>ф №2</t>
      </is>
    </nc>
  </rcc>
  <rcc rId="63074" sId="12">
    <oc r="K556">
      <v>0.4</v>
    </oc>
    <nc r="K556" t="inlineStr">
      <is>
        <t>Хучни</t>
      </is>
    </nc>
  </rcc>
  <rcc rId="63075" sId="12">
    <oc r="L556" t="inlineStr">
      <is>
        <t>13/160</t>
      </is>
    </oc>
    <nc r="L556"/>
  </rcc>
  <rcc rId="63076" sId="12">
    <oc r="M556" t="inlineStr">
      <is>
        <t>Ф №8</t>
      </is>
    </oc>
    <nc r="M556"/>
  </rcc>
  <rcc rId="63077" sId="12">
    <oc r="N556" t="inlineStr">
      <is>
        <t>Касумкент</t>
      </is>
    </oc>
    <nc r="N556"/>
  </rcc>
  <rcc rId="63078" sId="12">
    <oc r="O556">
      <v>42683</v>
    </oc>
    <nc r="O556"/>
  </rcc>
  <rcc rId="63079" sId="12">
    <oc r="P556">
      <v>545</v>
    </oc>
    <nc r="P556"/>
  </rcc>
  <rcc rId="63080" sId="12">
    <nc r="A564">
      <v>249</v>
    </nc>
  </rcc>
  <rcc rId="63081" sId="12">
    <oc r="B564" t="inlineStr">
      <is>
        <t>Касумкентские  РЭС                              ДЭС</t>
      </is>
    </oc>
    <nc r="B564" t="inlineStr">
      <is>
        <t>Магомедтагиров Магомед Газимагомедович</t>
      </is>
    </nc>
  </rcc>
  <rcc rId="63082" sId="12">
    <oc r="C564">
      <v>553</v>
    </oc>
    <nc r="C564" t="inlineStr">
      <is>
        <t>жилой дом</t>
      </is>
    </nc>
  </rcc>
  <rcc rId="63083" sId="12">
    <oc r="D564">
      <v>42682</v>
    </oc>
    <nc r="D564" t="inlineStr">
      <is>
        <t>РД, Левашинский  район, сел. Инкучи</t>
      </is>
    </nc>
  </rcc>
  <rcc rId="63084" sId="12">
    <oc r="E564" t="inlineStr">
      <is>
        <t>Гамзатова Гюлимага Эрзимановна</t>
      </is>
    </oc>
    <nc r="E564">
      <v>3</v>
    </nc>
  </rcc>
  <rcc rId="63085" sId="12">
    <oc r="F564" t="inlineStr">
      <is>
        <t>жилой дом</t>
      </is>
    </oc>
    <nc r="F564">
      <v>3</v>
    </nc>
  </rcc>
  <rcc rId="63086" sId="12">
    <oc r="G564" t="inlineStr">
      <is>
        <t>Сул.-Стальский район,               с. Герейханова, 2-отд</t>
      </is>
    </oc>
    <nc r="G564">
      <v>0</v>
    </nc>
  </rcc>
  <rcc rId="63087" sId="12">
    <oc r="H564">
      <v>5</v>
    </oc>
    <nc r="H564">
      <v>0.4</v>
    </nc>
  </rcc>
  <rcc rId="63088" sId="12" numFmtId="22">
    <oc r="I564">
      <v>5</v>
    </oc>
    <nc r="I564">
      <v>45931</v>
    </nc>
  </rcc>
  <rcc rId="63089" sId="12">
    <oc r="J564">
      <v>0</v>
    </oc>
    <nc r="J564" t="inlineStr">
      <is>
        <t>ф №4</t>
      </is>
    </nc>
  </rcc>
  <rcc rId="63090" sId="12">
    <oc r="K564">
      <v>0.4</v>
    </oc>
    <nc r="K564" t="inlineStr">
      <is>
        <t>Цдахар</t>
      </is>
    </nc>
  </rcc>
  <rcc rId="63091" sId="12">
    <oc r="L564" t="inlineStr">
      <is>
        <t>19/63</t>
      </is>
    </oc>
    <nc r="L564"/>
  </rcc>
  <rcc rId="63092" sId="12">
    <oc r="M564" t="inlineStr">
      <is>
        <t>Ф №3</t>
      </is>
    </oc>
    <nc r="M564"/>
  </rcc>
  <rcc rId="63093" sId="12">
    <oc r="N564" t="inlineStr">
      <is>
        <t>Касумкент</t>
      </is>
    </oc>
    <nc r="N564"/>
  </rcc>
  <rcc rId="63094" sId="12">
    <oc r="O564">
      <v>42683</v>
    </oc>
    <nc r="O564"/>
  </rcc>
  <rcc rId="63095" sId="12">
    <oc r="P564">
      <v>553</v>
    </oc>
    <nc r="P564"/>
  </rcc>
  <rcc rId="63096" sId="12">
    <nc r="A573">
      <v>56</v>
    </nc>
  </rcc>
  <rcc rId="63097" sId="12">
    <oc r="B573" t="inlineStr">
      <is>
        <t>ДЭС              Касумкентский РЭС</t>
      </is>
    </oc>
    <nc r="B573" t="inlineStr">
      <is>
        <t>ООО "Газпром газораспределение Дагестан", в лице зам. исполнительного директора Джанакаева Р.С.</t>
      </is>
    </nc>
  </rcc>
  <rcc rId="63098" sId="12">
    <oc r="C573">
      <v>562</v>
    </oc>
    <nc r="C573" t="inlineStr">
      <is>
        <t>офисное здание</t>
      </is>
    </nc>
  </rcc>
  <rcc rId="63099" sId="12">
    <oc r="D573">
      <v>42682</v>
    </oc>
    <nc r="D573" t="inlineStr">
      <is>
        <t>РД, г.Махачкала, ул. Абубакарова, д. №13</t>
      </is>
    </nc>
  </rcc>
  <rcc rId="63100" sId="12">
    <oc r="E573" t="inlineStr">
      <is>
        <t>Гасанбеков Надим Кехриманович</t>
      </is>
    </oc>
    <nc r="E573">
      <v>105</v>
    </nc>
  </rcc>
  <rcc rId="63101" sId="12">
    <oc r="F573" t="inlineStr">
      <is>
        <t>жилой дом</t>
      </is>
    </oc>
    <nc r="F573">
      <v>105</v>
    </nc>
  </rcc>
  <rcc rId="63102" sId="12">
    <oc r="G573" t="inlineStr">
      <is>
        <t>Сул.-Стальский район,             с.Орта-Стал</t>
      </is>
    </oc>
    <nc r="G573">
      <v>0</v>
    </nc>
  </rcc>
  <rcc rId="63103" sId="12">
    <oc r="H573">
      <v>6</v>
    </oc>
    <nc r="H573">
      <v>0.4</v>
    </nc>
  </rcc>
  <rcc rId="63104" sId="12">
    <oc r="I573">
      <v>6</v>
    </oc>
    <nc r="I573" t="inlineStr">
      <is>
        <t>13-я школа/630</t>
      </is>
    </nc>
  </rcc>
  <rcc rId="63105" sId="12">
    <oc r="J573">
      <v>0</v>
    </oc>
    <nc r="J573" t="inlineStr">
      <is>
        <t>ф№618</t>
      </is>
    </nc>
  </rcc>
  <rcc rId="63106" sId="12">
    <oc r="K573">
      <v>0.4</v>
    </oc>
    <nc r="K573" t="inlineStr">
      <is>
        <t>ЦПП</t>
      </is>
    </nc>
  </rcc>
  <rcc rId="63107" sId="12">
    <oc r="L573" t="inlineStr">
      <is>
        <t>15/250</t>
      </is>
    </oc>
    <nc r="L573"/>
  </rcc>
  <rcc rId="63108" sId="12">
    <oc r="M573" t="inlineStr">
      <is>
        <t>Ф №4</t>
      </is>
    </oc>
    <nc r="M573"/>
  </rcc>
  <rcc rId="63109" sId="12">
    <oc r="N573" t="inlineStr">
      <is>
        <t>Касумкент</t>
      </is>
    </oc>
    <nc r="N573"/>
  </rcc>
  <rcc rId="63110" sId="12">
    <oc r="O573">
      <v>42683</v>
    </oc>
    <nc r="O573"/>
  </rcc>
  <rcc rId="63111" sId="12">
    <oc r="P573">
      <v>562</v>
    </oc>
    <nc r="P573"/>
  </rcc>
  <rcc rId="63112" sId="12">
    <nc r="A574">
      <v>40</v>
    </nc>
  </rcc>
  <rcc rId="63113" sId="12">
    <oc r="B574" t="inlineStr">
      <is>
        <t>ДЭС              Касумкентский РЭС</t>
      </is>
    </oc>
    <nc r="B574" t="inlineStr">
      <is>
        <t>Абакаров Гамзат Гасанович</t>
      </is>
    </nc>
  </rcc>
  <rcc rId="63114" sId="12">
    <oc r="C574">
      <v>563</v>
    </oc>
    <nc r="C574" t="inlineStr">
      <is>
        <t>коммерческие помещения</t>
      </is>
    </nc>
  </rcc>
  <rcc rId="63115" sId="12">
    <oc r="D574">
      <v>42682</v>
    </oc>
    <nc r="D574" t="inlineStr">
      <is>
        <t>РД, г.Махачкала, ул. Котрова, дом 33</t>
      </is>
    </nc>
  </rcc>
  <rcc rId="63116" sId="12">
    <oc r="E574" t="inlineStr">
      <is>
        <t>Шазпазов Арвид Джалалдинович</t>
      </is>
    </oc>
    <nc r="E574">
      <v>8</v>
    </nc>
  </rcc>
  <rcc rId="63117" sId="12">
    <oc r="F574" t="inlineStr">
      <is>
        <t>жилой дом</t>
      </is>
    </oc>
    <nc r="F574">
      <v>8</v>
    </nc>
  </rcc>
  <rcc rId="63118" sId="12">
    <oc r="G574" t="inlineStr">
      <is>
        <t>Сул.-Стальский район,             с.Орта-Стал</t>
      </is>
    </oc>
    <nc r="G574">
      <v>0</v>
    </nc>
  </rcc>
  <rcc rId="63119" sId="12">
    <oc r="H574">
      <v>3</v>
    </oc>
    <nc r="H574">
      <v>0.4</v>
    </nc>
  </rcc>
  <rcc rId="63120" sId="12">
    <oc r="I574">
      <v>3</v>
    </oc>
    <nc r="I574" t="inlineStr">
      <is>
        <t>"Москва"/  1000</t>
      </is>
    </nc>
  </rcc>
  <rcc rId="63121" sId="12">
    <oc r="J574">
      <v>0</v>
    </oc>
    <nc r="J574" t="inlineStr">
      <is>
        <t>ф №612</t>
      </is>
    </nc>
  </rcc>
  <rcc rId="63122" sId="12">
    <oc r="K574">
      <v>0.4</v>
    </oc>
    <nc r="K574" t="inlineStr">
      <is>
        <t xml:space="preserve">ЦПП </t>
      </is>
    </nc>
  </rcc>
  <rcc rId="63123" sId="12">
    <oc r="L574" t="inlineStr">
      <is>
        <t>18/250</t>
      </is>
    </oc>
    <nc r="L574"/>
  </rcc>
  <rcc rId="63124" sId="12">
    <oc r="M574" t="inlineStr">
      <is>
        <t>Ф №4</t>
      </is>
    </oc>
    <nc r="M574"/>
  </rcc>
  <rcc rId="63125" sId="12">
    <oc r="N574" t="inlineStr">
      <is>
        <t>Касумкент</t>
      </is>
    </oc>
    <nc r="N574"/>
  </rcc>
  <rcc rId="63126" sId="12">
    <oc r="O574">
      <v>42683</v>
    </oc>
    <nc r="O574"/>
  </rcc>
  <rcc rId="63127" sId="12">
    <oc r="P574">
      <v>563</v>
    </oc>
    <nc r="P574"/>
  </rcc>
  <rcc rId="63128" sId="12">
    <nc r="A594">
      <v>82</v>
    </nc>
  </rcc>
  <rcc rId="63129" sId="12">
    <oc r="B594" t="inlineStr">
      <is>
        <t>Касумкентский РЭС                          ДЭС</t>
      </is>
    </oc>
    <nc r="B594" t="inlineStr">
      <is>
        <t>Малачилаев Даниял Султанмурадович</t>
      </is>
    </nc>
  </rcc>
  <rcc rId="63130" sId="12">
    <oc r="C594">
      <v>583</v>
    </oc>
    <nc r="C594" t="inlineStr">
      <is>
        <t>офис</t>
      </is>
    </nc>
  </rcc>
  <rcc rId="63131" sId="12">
    <oc r="D594">
      <v>42682</v>
    </oc>
    <nc r="D594" t="inlineStr">
      <is>
        <t>РД, г.Махачкала, ул. Гаджиева, 22</t>
      </is>
    </nc>
  </rcc>
  <rcc rId="63132" sId="12">
    <oc r="E594" t="inlineStr">
      <is>
        <t>Яралиев Ренат Сабирович</t>
      </is>
    </oc>
    <nc r="E594">
      <v>50</v>
    </nc>
  </rcc>
  <rcc rId="63133" sId="12">
    <oc r="F594" t="inlineStr">
      <is>
        <t>жилой дом</t>
      </is>
    </oc>
    <nc r="F594">
      <v>50</v>
    </nc>
  </rcc>
  <rcc rId="63134" sId="12">
    <oc r="G594" t="inlineStr">
      <is>
        <t>Сул.-Стальский район,            с.Юхари-Стал, ул.Молодежная</t>
      </is>
    </oc>
    <nc r="G594">
      <v>0</v>
    </nc>
  </rcc>
  <rcc rId="63135" sId="12">
    <oc r="H594">
      <v>3</v>
    </oc>
    <nc r="H594">
      <v>0.4</v>
    </nc>
  </rcc>
  <rcc rId="63136" sId="12">
    <oc r="I594">
      <v>3</v>
    </oc>
    <nc r="I594" t="inlineStr">
      <is>
        <t>Радищева/630</t>
      </is>
    </nc>
  </rcc>
  <rcc rId="63137" sId="12">
    <oc r="J594">
      <v>0</v>
    </oc>
    <nc r="J594" t="inlineStr">
      <is>
        <t>ф №613</t>
      </is>
    </nc>
  </rcc>
  <rcc rId="63138" sId="12">
    <oc r="K594">
      <v>0.4</v>
    </oc>
    <nc r="K594" t="inlineStr">
      <is>
        <t xml:space="preserve">ЦПП </t>
      </is>
    </nc>
  </rcc>
  <rcc rId="63139" sId="12">
    <oc r="L594" t="inlineStr">
      <is>
        <t>2/100</t>
      </is>
    </oc>
    <nc r="L594"/>
  </rcc>
  <rcc rId="63140" sId="12">
    <oc r="M594" t="inlineStr">
      <is>
        <t>Ф №4</t>
      </is>
    </oc>
    <nc r="M594"/>
  </rcc>
  <rcc rId="63141" sId="12">
    <oc r="N594" t="inlineStr">
      <is>
        <t>Касумкент</t>
      </is>
    </oc>
    <nc r="N594"/>
  </rcc>
  <rcc rId="63142" sId="12">
    <oc r="O594">
      <v>42683</v>
    </oc>
    <nc r="O594"/>
  </rcc>
  <rcc rId="63143" sId="12">
    <oc r="P594">
      <v>583</v>
    </oc>
    <nc r="P594"/>
  </rcc>
  <rcc rId="63144" sId="12">
    <nc r="A595">
      <v>36</v>
    </nc>
  </rcc>
  <rcc rId="63145" sId="12">
    <oc r="B595" t="inlineStr">
      <is>
        <t>Касумкентский РЭС                          ДЭС</t>
      </is>
    </oc>
    <nc r="B595" t="inlineStr">
      <is>
        <t>Шахбанов Ахмед Меджидович</t>
      </is>
    </nc>
  </rcc>
  <rcc rId="63146" sId="12">
    <oc r="C595">
      <v>584</v>
    </oc>
    <nc r="C595" t="inlineStr">
      <is>
        <t>чабанский жилой дом</t>
      </is>
    </nc>
  </rcc>
  <rcc rId="63147" sId="12">
    <oc r="D595">
      <v>42682</v>
    </oc>
    <nc r="D595" t="inlineStr">
      <is>
        <t>РД, Ногайский район, с. Шумлелик</t>
      </is>
    </nc>
  </rcc>
  <rcc rId="63148" sId="12">
    <oc r="E595" t="inlineStr">
      <is>
        <t>Алискендарова Афина Магомедэфендиевна</t>
      </is>
    </oc>
    <nc r="E595">
      <v>15</v>
    </nc>
  </rcc>
  <rcc rId="63149" sId="12">
    <oc r="F595" t="inlineStr">
      <is>
        <t>жилой дом</t>
      </is>
    </oc>
    <nc r="F595">
      <v>15</v>
    </nc>
  </rcc>
  <rcc rId="63150" sId="12">
    <oc r="G595" t="inlineStr">
      <is>
        <t>Сул.-Стальский район,            с.Орта-Стал, ул.Юхаристальская,29</t>
      </is>
    </oc>
    <nc r="G595">
      <v>0</v>
    </nc>
  </rcc>
  <rcc rId="63151" sId="12">
    <oc r="H595">
      <v>3</v>
    </oc>
    <nc r="H595">
      <v>10</v>
    </nc>
  </rcc>
  <rcc rId="63152" sId="12">
    <oc r="I595">
      <v>3</v>
    </oc>
    <nc r="I595" t="inlineStr">
      <is>
        <t>40 кВА</t>
      </is>
    </nc>
  </rcc>
  <rcc rId="63153" sId="12">
    <oc r="J595">
      <v>0</v>
    </oc>
    <nc r="J595" t="inlineStr">
      <is>
        <t>ф №1</t>
      </is>
    </nc>
  </rcc>
  <rcc rId="63154" sId="12">
    <oc r="K595">
      <v>0.4</v>
    </oc>
    <nc r="K595" t="inlineStr">
      <is>
        <t>Ч-Буруны</t>
      </is>
    </nc>
  </rcc>
  <rcc rId="63155" sId="12">
    <oc r="L595" t="inlineStr">
      <is>
        <t>30/250</t>
      </is>
    </oc>
    <nc r="L595"/>
  </rcc>
  <rcc rId="63156" sId="12">
    <oc r="M595" t="inlineStr">
      <is>
        <t>Ф №4</t>
      </is>
    </oc>
    <nc r="M595"/>
  </rcc>
  <rcc rId="63157" sId="12">
    <oc r="N595" t="inlineStr">
      <is>
        <t>Касумкент</t>
      </is>
    </oc>
    <nc r="N595"/>
  </rcc>
  <rcc rId="63158" sId="12">
    <oc r="O595">
      <v>42683</v>
    </oc>
    <nc r="O595"/>
  </rcc>
  <rcc rId="63159" sId="12">
    <oc r="P595">
      <v>584</v>
    </oc>
    <nc r="P595"/>
  </rcc>
  <rcc rId="63160" sId="12">
    <nc r="A635">
      <v>132</v>
    </nc>
  </rcc>
  <rcc rId="63161" sId="12">
    <oc r="B635" t="inlineStr">
      <is>
        <t>Касумкентский  РЭС  ДЭС</t>
      </is>
    </oc>
    <nc r="B635" t="inlineStr">
      <is>
        <t>Муталимов Арсен Таймасханович</t>
      </is>
    </nc>
  </rcc>
  <rcc rId="63162" sId="12">
    <oc r="C635">
      <v>624</v>
    </oc>
    <nc r="C635" t="inlineStr">
      <is>
        <t>жилой дом</t>
      </is>
    </nc>
  </rcc>
  <rcc rId="63163" sId="12">
    <oc r="D635">
      <v>42690</v>
    </oc>
    <nc r="D635" t="inlineStr">
      <is>
        <t>Ногайский район, с. Червлённые-Буруны</t>
      </is>
    </nc>
  </rcc>
  <rcc rId="63164" sId="12">
    <oc r="E635" t="inlineStr">
      <is>
        <t>Алиев Руслан Алискен-дарович</t>
      </is>
    </oc>
    <nc r="E635">
      <v>4</v>
    </nc>
  </rcc>
  <rcc rId="63165" sId="12">
    <oc r="F635" t="inlineStr">
      <is>
        <t>жилой дом</t>
      </is>
    </oc>
    <nc r="F635">
      <v>4</v>
    </nc>
  </rcc>
  <rcc rId="63166" sId="12">
    <oc r="G635" t="inlineStr">
      <is>
        <t>Сул.-Стальский район, с.Ашагастал-Казмаляр ,ул.Гюлмагомедова,33а</t>
      </is>
    </oc>
    <nc r="G635">
      <v>0</v>
    </nc>
  </rcc>
  <rcc rId="63167" sId="12">
    <oc r="H635">
      <v>3</v>
    </oc>
    <nc r="H635">
      <v>0.4</v>
    </nc>
  </rcc>
  <rcc rId="63168" sId="12">
    <oc r="I635">
      <v>3</v>
    </oc>
    <nc r="I635" t="inlineStr">
      <is>
        <t>300406/160 кВА</t>
      </is>
    </nc>
  </rcc>
  <rcc rId="63169" sId="12">
    <oc r="J635">
      <v>0</v>
    </oc>
    <nc r="J635" t="inlineStr">
      <is>
        <t>ф№4</t>
      </is>
    </nc>
  </rcc>
  <rcc rId="63170" sId="12">
    <oc r="K635">
      <v>0.4</v>
    </oc>
    <nc r="K635" t="inlineStr">
      <is>
        <t>Ч-Буруны</t>
      </is>
    </nc>
  </rcc>
  <rcc rId="63171" sId="12">
    <oc r="L635" t="inlineStr">
      <is>
        <t>4/250</t>
      </is>
    </oc>
    <nc r="L635"/>
  </rcc>
  <rcc rId="63172" sId="12">
    <oc r="M635" t="inlineStr">
      <is>
        <t>Ф №4</t>
      </is>
    </oc>
    <nc r="M635"/>
  </rcc>
  <rcc rId="63173" sId="12">
    <oc r="N635" t="inlineStr">
      <is>
        <t>Касумкент</t>
      </is>
    </oc>
    <nc r="N635"/>
  </rcc>
  <rcc rId="63174" sId="12">
    <oc r="O635">
      <v>42691</v>
    </oc>
    <nc r="O635"/>
  </rcc>
  <rcc rId="63175" sId="12">
    <oc r="P635">
      <v>624</v>
    </oc>
    <nc r="P635"/>
  </rcc>
  <rcc rId="63176" sId="12">
    <nc r="A636">
      <v>17</v>
    </nc>
  </rcc>
  <rcc rId="63177" sId="12">
    <oc r="B636" t="inlineStr">
      <is>
        <t>Касумкентский  РЭС  ДЭС</t>
      </is>
    </oc>
    <nc r="B636" t="inlineStr">
      <is>
        <t>Гаджиев Бадрудин Дибирарулович</t>
      </is>
    </nc>
  </rcc>
  <rcc rId="63178" sId="12">
    <oc r="C636">
      <v>625</v>
    </oc>
    <nc r="C636" t="inlineStr">
      <is>
        <t>жилой дом</t>
      </is>
    </nc>
  </rcc>
  <rcc rId="63179" sId="12">
    <oc r="D636">
      <v>42690</v>
    </oc>
    <nc r="D636" t="inlineStr">
      <is>
        <t>РД, Буйнакский район, с. Чиркей</t>
      </is>
    </nc>
  </rcc>
  <rcc rId="63180" sId="12">
    <oc r="E636" t="inlineStr">
      <is>
        <t>Абдулгамидов Абдулгамил Магомед-шакирович</t>
      </is>
    </oc>
    <nc r="E636">
      <v>10</v>
    </nc>
  </rcc>
  <rcc rId="63181" sId="12">
    <oc r="F636" t="inlineStr">
      <is>
        <t>жилой дом</t>
      </is>
    </oc>
    <nc r="F636">
      <v>10</v>
    </nc>
  </rcc>
  <rcc rId="63182" sId="12">
    <oc r="G636" t="inlineStr">
      <is>
        <t>Сул.-Стальский район, с.Касумкент, ул.Свердлова,20</t>
      </is>
    </oc>
    <nc r="G636">
      <v>0</v>
    </nc>
  </rcc>
  <rcc rId="63183" sId="12">
    <oc r="H636">
      <v>3</v>
    </oc>
    <nc r="H636">
      <v>0.4</v>
    </nc>
  </rcc>
  <rcc rId="63184" sId="12">
    <oc r="I636">
      <v>3</v>
    </oc>
    <nc r="I636" t="inlineStr">
      <is>
        <t>426/400</t>
      </is>
    </nc>
  </rcc>
  <rcc rId="63185" sId="12">
    <oc r="J636">
      <v>0</v>
    </oc>
    <nc r="J636" t="inlineStr">
      <is>
        <t>ф №2</t>
      </is>
    </nc>
  </rcc>
  <rcc rId="63186" sId="12">
    <oc r="K636">
      <v>0.4</v>
    </oc>
    <nc r="K636" t="inlineStr">
      <is>
        <t>Чиркей</t>
      </is>
    </nc>
  </rcc>
  <rcc rId="63187" sId="12">
    <oc r="L636" t="inlineStr">
      <is>
        <t>8/250</t>
      </is>
    </oc>
    <nc r="L636"/>
  </rcc>
  <rcc rId="63188" sId="12">
    <oc r="M636" t="inlineStr">
      <is>
        <t>Ф №1</t>
      </is>
    </oc>
    <nc r="M636"/>
  </rcc>
  <rcc rId="63189" sId="12">
    <oc r="N636" t="inlineStr">
      <is>
        <t>Касумкент</t>
      </is>
    </oc>
    <nc r="N636"/>
  </rcc>
  <rcc rId="63190" sId="12">
    <oc r="O636">
      <v>42691</v>
    </oc>
    <nc r="O636"/>
  </rcc>
  <rcc rId="63191" sId="12">
    <oc r="P636">
      <v>625</v>
    </oc>
    <nc r="P636"/>
  </rcc>
  <rcc rId="63192" sId="12">
    <nc r="A637">
      <v>254</v>
    </nc>
  </rcc>
  <rcc rId="63193" sId="12">
    <oc r="B637" t="inlineStr">
      <is>
        <t>Касумкентский  РЭС  ДЭС</t>
      </is>
    </oc>
    <nc r="B637" t="inlineStr">
      <is>
        <t>Магомедов Али Джамалодинович</t>
      </is>
    </nc>
  </rcc>
  <rcc rId="63194" sId="12">
    <oc r="C637">
      <v>626</v>
    </oc>
    <nc r="C637" t="inlineStr">
      <is>
        <t>жилой дом</t>
      </is>
    </nc>
  </rcc>
  <rcc rId="63195" sId="12">
    <oc r="D637">
      <v>42690</v>
    </oc>
    <nc r="D637" t="inlineStr">
      <is>
        <t>РД,Шамильский район, сел. Ассаб</t>
      </is>
    </nc>
  </rcc>
  <rcc rId="63196" sId="12">
    <oc r="E637" t="inlineStr">
      <is>
        <t>Гадживердиева Алият Ярахмед Кызы</t>
      </is>
    </oc>
    <nc r="E637">
      <v>10</v>
    </nc>
  </rcc>
  <rcc rId="63197" sId="12">
    <oc r="F637" t="inlineStr">
      <is>
        <t>жилой дом</t>
      </is>
    </oc>
    <nc r="F637">
      <v>10</v>
    </nc>
  </rcc>
  <rcc rId="63198" sId="12">
    <oc r="G637" t="inlineStr">
      <is>
        <t>Сул.-Стальский район, с.Касумкент,                           ул. Рамазанова</t>
      </is>
    </oc>
    <nc r="G637">
      <v>0</v>
    </nc>
  </rcc>
  <rcc rId="63199" sId="12">
    <oc r="H637">
      <v>3</v>
    </oc>
    <nc r="H637">
      <v>0.4</v>
    </nc>
  </rcc>
  <rcc rId="63200" sId="12">
    <oc r="I637">
      <v>3</v>
    </oc>
    <nc r="I637" t="inlineStr">
      <is>
        <t>19/400</t>
      </is>
    </nc>
  </rcc>
  <rcc rId="63201" sId="12">
    <oc r="J637">
      <v>0</v>
    </oc>
    <nc r="J637" t="inlineStr">
      <is>
        <t>ф №2</t>
      </is>
    </nc>
  </rcc>
  <rcc rId="63202" sId="12">
    <oc r="K637">
      <v>0.4</v>
    </oc>
    <nc r="K637" t="inlineStr">
      <is>
        <t>Шамильская</t>
      </is>
    </nc>
  </rcc>
  <rcc rId="63203" sId="12">
    <oc r="L637" t="inlineStr">
      <is>
        <t>2/100</t>
      </is>
    </oc>
    <nc r="L637"/>
  </rcc>
  <rcc rId="63204" sId="12">
    <oc r="M637" t="inlineStr">
      <is>
        <t>Ф №1</t>
      </is>
    </oc>
    <nc r="M637"/>
  </rcc>
  <rcc rId="63205" sId="12">
    <oc r="N637" t="inlineStr">
      <is>
        <t>Касумкент</t>
      </is>
    </oc>
    <nc r="N637"/>
  </rcc>
  <rcc rId="63206" sId="12">
    <oc r="O637">
      <v>42691</v>
    </oc>
    <nc r="O637"/>
  </rcc>
  <rcc rId="63207" sId="12">
    <oc r="P637">
      <v>626</v>
    </oc>
    <nc r="P637"/>
  </rcc>
  <rcc rId="63208" sId="12">
    <nc r="A641">
      <v>259</v>
    </nc>
  </rcc>
  <rcc rId="63209" sId="12">
    <oc r="B641" t="inlineStr">
      <is>
        <t>Касумкентский  РЭС  ДЭС</t>
      </is>
    </oc>
    <nc r="B641" t="inlineStr">
      <is>
        <t>Магомедов Хирамагомед Абдуразакович</t>
      </is>
    </nc>
  </rcc>
  <rcc rId="63210" sId="12">
    <oc r="C641">
      <v>630</v>
    </oc>
    <nc r="C641" t="inlineStr">
      <is>
        <t>жилой дом</t>
      </is>
    </nc>
  </rcc>
  <rcc rId="63211" sId="12">
    <oc r="D641">
      <v>42690</v>
    </oc>
    <nc r="D641" t="inlineStr">
      <is>
        <t>РД,Шамильский район, сел.Хучада</t>
      </is>
    </nc>
  </rcc>
  <rcc rId="63212" sId="12">
    <oc r="E641" t="inlineStr">
      <is>
        <t>Муслимов Казим Алиумарович</t>
      </is>
    </oc>
    <nc r="E641">
      <v>5</v>
    </nc>
  </rcc>
  <rcc rId="63213" sId="12">
    <oc r="F641" t="inlineStr">
      <is>
        <t>жилой дом</t>
      </is>
    </oc>
    <nc r="F641">
      <v>5</v>
    </nc>
  </rcc>
  <rcc rId="63214" sId="12">
    <oc r="G641" t="inlineStr">
      <is>
        <t xml:space="preserve">Сулейман-Стальский район, с.Ашаг-Стал </t>
      </is>
    </oc>
    <nc r="G641">
      <v>0</v>
    </nc>
  </rcc>
  <rcc rId="63215" sId="12">
    <oc r="H641">
      <v>3</v>
    </oc>
    <nc r="H641">
      <v>0.4</v>
    </nc>
  </rcc>
  <rcc rId="63216" sId="12">
    <oc r="I641">
      <v>3</v>
    </oc>
    <nc r="I641" t="inlineStr">
      <is>
        <t>11/160</t>
      </is>
    </nc>
  </rcc>
  <rcc rId="63217" sId="12">
    <oc r="J641">
      <v>0</v>
    </oc>
    <nc r="J641" t="inlineStr">
      <is>
        <t>ф №2</t>
      </is>
    </nc>
  </rcc>
  <rcc rId="63218" sId="12">
    <oc r="K641">
      <v>0.4</v>
    </oc>
    <nc r="K641" t="inlineStr">
      <is>
        <t>Шамильская</t>
      </is>
    </nc>
  </rcc>
  <rcc rId="63219" sId="12">
    <oc r="L641" t="inlineStr">
      <is>
        <t>9/320</t>
      </is>
    </oc>
    <nc r="L641"/>
  </rcc>
  <rcc rId="63220" sId="12">
    <oc r="M641" t="inlineStr">
      <is>
        <t>Ф №4</t>
      </is>
    </oc>
    <nc r="M641"/>
  </rcc>
  <rcc rId="63221" sId="12">
    <oc r="N641" t="inlineStr">
      <is>
        <t>Касумкент</t>
      </is>
    </oc>
    <nc r="N641"/>
  </rcc>
  <rcc rId="63222" sId="12">
    <oc r="O641">
      <v>42691</v>
    </oc>
    <nc r="O641"/>
  </rcc>
  <rcc rId="63223" sId="12">
    <oc r="P641">
      <v>630</v>
    </oc>
    <nc r="P641"/>
  </rcc>
  <rcc rId="63224" sId="12">
    <nc r="A642">
      <v>260</v>
    </nc>
  </rcc>
  <rcc rId="63225" sId="12">
    <oc r="B642" t="inlineStr">
      <is>
        <t>Касумкентский  РЭС  ДЭС</t>
      </is>
    </oc>
    <nc r="B642" t="inlineStr">
      <is>
        <t>Зиявудинов Магомед Зиявудинович</t>
      </is>
    </nc>
  </rcc>
  <rcc rId="63226" sId="12">
    <oc r="C642">
      <v>631</v>
    </oc>
    <nc r="C642" t="inlineStr">
      <is>
        <t>жилой дом</t>
      </is>
    </nc>
  </rcc>
  <rcc rId="63227" sId="12">
    <oc r="D642">
      <v>42690</v>
    </oc>
    <nc r="D642" t="inlineStr">
      <is>
        <t>РД,Шамильский район, сел.Хебда</t>
      </is>
    </nc>
  </rcc>
  <rcc rId="63228" sId="12">
    <oc r="E642" t="inlineStr">
      <is>
        <t>Муслимов Казим Алиумарович</t>
      </is>
    </oc>
    <nc r="E642">
      <v>5</v>
    </nc>
  </rcc>
  <rcc rId="63229" sId="12">
    <oc r="F642" t="inlineStr">
      <is>
        <t>жилой дом</t>
      </is>
    </oc>
    <nc r="F642">
      <v>5</v>
    </nc>
  </rcc>
  <rcc rId="63230" sId="12">
    <oc r="G642" t="inlineStr">
      <is>
        <t xml:space="preserve">Сулейман-Стальский район, с.Ашаг-Стал </t>
      </is>
    </oc>
    <nc r="G642">
      <v>0</v>
    </nc>
  </rcc>
  <rcc rId="63231" sId="12">
    <oc r="H642">
      <v>3</v>
    </oc>
    <nc r="H642">
      <v>0.4</v>
    </nc>
  </rcc>
  <rcc rId="63232" sId="12">
    <oc r="I642">
      <v>3</v>
    </oc>
    <nc r="I642" t="inlineStr">
      <is>
        <t>21/250</t>
      </is>
    </nc>
  </rcc>
  <rcc rId="63233" sId="12">
    <oc r="J642">
      <v>0</v>
    </oc>
    <nc r="J642" t="inlineStr">
      <is>
        <t>ф №1</t>
      </is>
    </nc>
  </rcc>
  <rcc rId="63234" sId="12">
    <oc r="K642">
      <v>0.4</v>
    </oc>
    <nc r="K642" t="inlineStr">
      <is>
        <t>Шамильская</t>
      </is>
    </nc>
  </rcc>
  <rcc rId="63235" sId="12">
    <oc r="L642" t="inlineStr">
      <is>
        <t>9/320</t>
      </is>
    </oc>
    <nc r="L642"/>
  </rcc>
  <rcc rId="63236" sId="12">
    <oc r="M642" t="inlineStr">
      <is>
        <t>Ф №4</t>
      </is>
    </oc>
    <nc r="M642"/>
  </rcc>
  <rcc rId="63237" sId="12">
    <oc r="N642" t="inlineStr">
      <is>
        <t>Касумкент</t>
      </is>
    </oc>
    <nc r="N642"/>
  </rcc>
  <rcc rId="63238" sId="12">
    <oc r="O642">
      <v>42691</v>
    </oc>
    <nc r="O642"/>
  </rcc>
  <rcc rId="63239" sId="12">
    <oc r="P642">
      <v>631</v>
    </oc>
    <nc r="P642"/>
  </rcc>
  <rcc rId="63240" sId="12">
    <nc r="A649">
      <v>261</v>
    </nc>
  </rcc>
  <rcc rId="63241" sId="12">
    <oc r="B649" t="inlineStr">
      <is>
        <t>Касумкентский РЭС  ДЭС</t>
      </is>
    </oc>
    <nc r="B649" t="inlineStr">
      <is>
        <t>Гаджиев Магомеднаби Абдулвахидович</t>
      </is>
    </nc>
  </rcc>
  <rcc rId="63242" sId="12">
    <oc r="C649">
      <v>638</v>
    </oc>
    <nc r="C649" t="inlineStr">
      <is>
        <t>жилой дом</t>
      </is>
    </nc>
  </rcc>
  <rcc rId="63243" sId="12">
    <oc r="D649">
      <v>42691</v>
    </oc>
    <nc r="D649" t="inlineStr">
      <is>
        <t>РД,Шамильский район, сел.Хебда</t>
      </is>
    </nc>
  </rcc>
  <rcc rId="63244" sId="12">
    <oc r="E649" t="inlineStr">
      <is>
        <t>Фатахов Надир Серкерович</t>
      </is>
    </oc>
    <nc r="E649">
      <v>10</v>
    </nc>
  </rcc>
  <rcc rId="63245" sId="12">
    <oc r="F649" t="inlineStr">
      <is>
        <t>жилой дом</t>
      </is>
    </oc>
    <nc r="F649">
      <v>10</v>
    </nc>
  </rcc>
  <rcc rId="63246" sId="12">
    <oc r="G649" t="inlineStr">
      <is>
        <t>Сул.-Стальский район,                       с. Ашагастал-Казмаляр,                                                       ул.Гюлмагомедова,5</t>
      </is>
    </oc>
    <nc r="G649">
      <v>0</v>
    </nc>
  </rcc>
  <rcc rId="63247" sId="12">
    <oc r="H649">
      <v>5</v>
    </oc>
    <nc r="H649">
      <v>0.4</v>
    </nc>
  </rcc>
  <rcc rId="63248" sId="12">
    <oc r="I649">
      <v>5</v>
    </oc>
    <nc r="I649" t="inlineStr">
      <is>
        <t>2/630</t>
      </is>
    </nc>
  </rcc>
  <rcc rId="63249" sId="12">
    <oc r="J649">
      <v>0</v>
    </oc>
    <nc r="J649" t="inlineStr">
      <is>
        <t>ф №1</t>
      </is>
    </nc>
  </rcc>
  <rcc rId="63250" sId="12">
    <oc r="K649">
      <v>0.4</v>
    </oc>
    <nc r="K649" t="inlineStr">
      <is>
        <t>Шамильская</t>
      </is>
    </nc>
  </rcc>
  <rcc rId="63251" sId="12">
    <oc r="L649" t="inlineStr">
      <is>
        <t>2/100</t>
      </is>
    </oc>
    <nc r="L649"/>
  </rcc>
  <rcc rId="63252" sId="12">
    <oc r="M649" t="inlineStr">
      <is>
        <t>Ф №3</t>
      </is>
    </oc>
    <nc r="M649"/>
  </rcc>
  <rcc rId="63253" sId="12">
    <oc r="N649" t="inlineStr">
      <is>
        <t>Касумкент</t>
      </is>
    </oc>
    <nc r="N649"/>
  </rcc>
  <rcc rId="63254" sId="12">
    <oc r="O649">
      <v>42692</v>
    </oc>
    <nc r="O649"/>
  </rcc>
  <rcc rId="63255" sId="12">
    <oc r="P649">
      <v>638</v>
    </oc>
    <nc r="P649"/>
  </rcc>
  <rcc rId="63256" sId="12">
    <nc r="A653">
      <v>262</v>
    </nc>
  </rcc>
  <rcc rId="63257" sId="12">
    <oc r="B653" t="inlineStr">
      <is>
        <t>Касумкентский РЭС  ДЭС</t>
      </is>
    </oc>
    <nc r="B653" t="inlineStr">
      <is>
        <t>Омаров Магомед Магомедович</t>
      </is>
    </nc>
  </rcc>
  <rcc rId="63258" sId="12">
    <oc r="C653">
      <v>642</v>
    </oc>
    <nc r="C653" t="inlineStr">
      <is>
        <t>жилой дом</t>
      </is>
    </nc>
  </rcc>
  <rcc rId="63259" sId="12">
    <oc r="D653">
      <v>42691</v>
    </oc>
    <nc r="D653" t="inlineStr">
      <is>
        <t>РД,Шамильский район, сел.Хебда</t>
      </is>
    </nc>
  </rcc>
  <rcc rId="63260" sId="12">
    <oc r="E653" t="inlineStr">
      <is>
        <t>Курбанмагомедов Юрий Ибрагимович</t>
      </is>
    </oc>
    <nc r="E653">
      <v>10</v>
    </nc>
  </rcc>
  <rcc rId="63261" sId="12">
    <oc r="F653" t="inlineStr">
      <is>
        <t>жилой дом</t>
      </is>
    </oc>
    <nc r="F653">
      <v>10</v>
    </nc>
  </rcc>
  <rcc rId="63262" sId="12">
    <oc r="G653" t="inlineStr">
      <is>
        <t>Сул.-Стальский район,                       с.Ашага-Стал</t>
      </is>
    </oc>
    <nc r="G653">
      <v>0</v>
    </nc>
  </rcc>
  <rcc rId="63263" sId="12">
    <oc r="H653">
      <v>6</v>
    </oc>
    <nc r="H653">
      <v>0.4</v>
    </nc>
  </rcc>
  <rcc rId="63264" sId="12">
    <oc r="I653">
      <v>6</v>
    </oc>
    <nc r="I653" t="inlineStr">
      <is>
        <t>7А/160</t>
      </is>
    </nc>
  </rcc>
  <rcc rId="63265" sId="12">
    <oc r="J653">
      <v>0</v>
    </oc>
    <nc r="J653" t="inlineStr">
      <is>
        <t>ф №1</t>
      </is>
    </nc>
  </rcc>
  <rcc rId="63266" sId="12">
    <oc r="K653">
      <v>0.4</v>
    </oc>
    <nc r="K653" t="inlineStr">
      <is>
        <t>Шамильская</t>
      </is>
    </nc>
  </rcc>
  <rcc rId="63267" sId="12">
    <oc r="L653" t="inlineStr">
      <is>
        <t>12/63</t>
      </is>
    </oc>
    <nc r="L653"/>
  </rcc>
  <rcc rId="63268" sId="12">
    <oc r="M653" t="inlineStr">
      <is>
        <t>Ф №4</t>
      </is>
    </oc>
    <nc r="M653"/>
  </rcc>
  <rcc rId="63269" sId="12">
    <oc r="N653" t="inlineStr">
      <is>
        <t>Касумкент</t>
      </is>
    </oc>
    <nc r="N653"/>
  </rcc>
  <rcc rId="63270" sId="12">
    <oc r="O653">
      <v>42692</v>
    </oc>
    <nc r="O653"/>
  </rcc>
  <rcc rId="63271" sId="12">
    <oc r="P653">
      <v>642</v>
    </oc>
    <nc r="P653"/>
  </rcc>
  <rcc rId="63272" sId="12">
    <nc r="A654">
      <v>263</v>
    </nc>
  </rcc>
  <rcc rId="63273" sId="12">
    <oc r="B654" t="inlineStr">
      <is>
        <t>Касумкентский РЭС  ДЭС</t>
      </is>
    </oc>
    <nc r="B654" t="inlineStr">
      <is>
        <t>Рамазанов Магомед Рамазанович</t>
      </is>
    </nc>
  </rcc>
  <rcc rId="63274" sId="12">
    <oc r="C654">
      <v>643</v>
    </oc>
    <nc r="C654" t="inlineStr">
      <is>
        <t>жилой дом</t>
      </is>
    </nc>
  </rcc>
  <rcc rId="63275" sId="12">
    <oc r="D654">
      <v>42691</v>
    </oc>
    <nc r="D654" t="inlineStr">
      <is>
        <t>РД,Шамильский район, сел.Хебда</t>
      </is>
    </nc>
  </rcc>
  <rcc rId="63276" sId="12">
    <oc r="E654" t="inlineStr">
      <is>
        <t>Ферзалиев   Ярали Ферзалиевич</t>
      </is>
    </oc>
    <nc r="E654">
      <v>10</v>
    </nc>
  </rcc>
  <rcc rId="63277" sId="12">
    <oc r="F654" t="inlineStr">
      <is>
        <t>жилой дом</t>
      </is>
    </oc>
    <nc r="F654">
      <v>10</v>
    </nc>
  </rcc>
  <rcc rId="63278" sId="12">
    <oc r="G654" t="inlineStr">
      <is>
        <t>Сул.-Стальский район,                       с.Ашага-Стал</t>
      </is>
    </oc>
    <nc r="G654">
      <v>0</v>
    </nc>
  </rcc>
  <rcc rId="63279" sId="12">
    <oc r="H654">
      <v>6</v>
    </oc>
    <nc r="H654">
      <v>0.4</v>
    </nc>
  </rcc>
  <rcc rId="63280" sId="12">
    <oc r="I654">
      <v>6</v>
    </oc>
    <nc r="I654" t="inlineStr">
      <is>
        <t>18/400</t>
      </is>
    </nc>
  </rcc>
  <rcc rId="63281" sId="12">
    <oc r="J654">
      <v>0</v>
    </oc>
    <nc r="J654" t="inlineStr">
      <is>
        <t>ф №1</t>
      </is>
    </nc>
  </rcc>
  <rcc rId="63282" sId="12">
    <oc r="K654">
      <v>0.4</v>
    </oc>
    <nc r="K654" t="inlineStr">
      <is>
        <t>Шамильская</t>
      </is>
    </nc>
  </rcc>
  <rcc rId="63283" sId="12">
    <oc r="L654" t="inlineStr">
      <is>
        <t>12/63</t>
      </is>
    </oc>
    <nc r="L654"/>
  </rcc>
  <rcc rId="63284" sId="12">
    <oc r="M654" t="inlineStr">
      <is>
        <t>Ф №4</t>
      </is>
    </oc>
    <nc r="M654"/>
  </rcc>
  <rcc rId="63285" sId="12">
    <oc r="N654" t="inlineStr">
      <is>
        <t>Касумкент</t>
      </is>
    </oc>
    <nc r="N654"/>
  </rcc>
  <rcc rId="63286" sId="12">
    <oc r="O654">
      <v>42692</v>
    </oc>
    <nc r="O654"/>
  </rcc>
  <rcc rId="63287" sId="12">
    <oc r="P654">
      <v>643</v>
    </oc>
    <nc r="P654"/>
  </rcc>
  <rcc rId="63288" sId="12">
    <nc r="A662">
      <v>264</v>
    </nc>
  </rcc>
  <rcc rId="63289" sId="12">
    <oc r="B662" t="inlineStr">
      <is>
        <t>Ахтынский МУ  ДЭС</t>
      </is>
    </oc>
    <nc r="B662" t="inlineStr">
      <is>
        <t>Алимагомедов Магомедгаджияв Муртазалиевич</t>
      </is>
    </nc>
  </rcc>
  <rcc rId="63290" sId="12">
    <oc r="C662">
      <v>651</v>
    </oc>
    <nc r="C662" t="inlineStr">
      <is>
        <t>жилой дом</t>
      </is>
    </nc>
  </rcc>
  <rcc rId="63291" sId="12">
    <oc r="D662">
      <v>42697</v>
    </oc>
    <nc r="D662" t="inlineStr">
      <is>
        <t>РД,Шамильский район, сел.Уриб</t>
      </is>
    </nc>
  </rcc>
  <rcc rId="63292" sId="12">
    <oc r="E662" t="inlineStr">
      <is>
        <t>Наврузалиев Абдулазиз Махмудович</t>
      </is>
    </oc>
    <nc r="E662">
      <v>10</v>
    </nc>
  </rcc>
  <rcc rId="63293" sId="12">
    <oc r="F662" t="inlineStr">
      <is>
        <t>жилой дом</t>
      </is>
    </oc>
    <nc r="F662">
      <v>10</v>
    </nc>
  </rcc>
  <rcc rId="63294" sId="12">
    <oc r="G662" t="inlineStr">
      <is>
        <t>Сул.-Стальский район,                         с.Касумкент, ул.Т.Хрюгского</t>
      </is>
    </oc>
    <nc r="G662">
      <v>0</v>
    </nc>
  </rcc>
  <rcc rId="63295" sId="12">
    <oc r="H662">
      <v>3</v>
    </oc>
    <nc r="H662">
      <v>0.4</v>
    </nc>
  </rcc>
  <rcc rId="63296" sId="12">
    <oc r="I662">
      <v>3</v>
    </oc>
    <nc r="I662" t="inlineStr">
      <is>
        <t>3/400</t>
      </is>
    </nc>
  </rcc>
  <rcc rId="63297" sId="12">
    <oc r="J662">
      <v>0</v>
    </oc>
    <nc r="J662" t="inlineStr">
      <is>
        <t>ф №3</t>
      </is>
    </nc>
  </rcc>
  <rcc rId="63298" sId="12">
    <oc r="K662">
      <v>0.4</v>
    </oc>
    <nc r="K662" t="inlineStr">
      <is>
        <t>Шамильская</t>
      </is>
    </nc>
  </rcc>
  <rcc rId="63299" sId="12">
    <oc r="L662" t="inlineStr">
      <is>
        <t>17/100</t>
      </is>
    </oc>
    <nc r="L662"/>
  </rcc>
  <rcc rId="63300" sId="12">
    <oc r="M662" t="inlineStr">
      <is>
        <t>Ф №8</t>
      </is>
    </oc>
    <nc r="M662"/>
  </rcc>
  <rcc rId="63301" sId="12">
    <oc r="N662" t="inlineStr">
      <is>
        <t>Касумкент</t>
      </is>
    </oc>
    <nc r="N662"/>
  </rcc>
  <rcc rId="63302" sId="12">
    <oc r="O662">
      <v>42698</v>
    </oc>
    <nc r="O662"/>
  </rcc>
  <rcc rId="63303" sId="12">
    <oc r="P662">
      <v>651</v>
    </oc>
    <nc r="P662"/>
  </rcc>
  <rcc rId="63304" sId="12">
    <nc r="A678">
      <v>265</v>
    </nc>
  </rcc>
  <rcc rId="63305" sId="12">
    <oc r="B678" t="inlineStr">
      <is>
        <t>Касумкентские РЭС  ДЭС</t>
      </is>
    </oc>
    <nc r="B678" t="inlineStr">
      <is>
        <t>Шарапудинова Сиядат Камиловна</t>
      </is>
    </nc>
  </rcc>
  <rcc rId="63306" sId="12">
    <oc r="C678">
      <v>667</v>
    </oc>
    <nc r="C678" t="inlineStr">
      <is>
        <t>жилой дом</t>
      </is>
    </nc>
  </rcc>
  <rcc rId="63307" sId="12">
    <oc r="D678">
      <v>42702</v>
    </oc>
    <nc r="D678" t="inlineStr">
      <is>
        <t>РД,Шамильский район, сел.Гоор-Хиндах</t>
      </is>
    </nc>
  </rcc>
  <rcc rId="63308" sId="12">
    <oc r="E678" t="inlineStr">
      <is>
        <t>Касмумов Роберт Игарамудинович</t>
      </is>
    </oc>
    <nc r="E678">
      <v>10</v>
    </nc>
  </rcc>
  <rcc rId="63309" sId="12">
    <oc r="F678" t="inlineStr">
      <is>
        <t>жилой дом</t>
      </is>
    </oc>
    <nc r="F678">
      <v>10</v>
    </nc>
  </rcc>
  <rcc rId="63310" sId="12">
    <oc r="G678" t="inlineStr">
      <is>
        <t>Сул.-Стальский район,                       с. Сайтаркент</t>
      </is>
    </oc>
    <nc r="G678">
      <v>0</v>
    </nc>
  </rcc>
  <rcc rId="63311" sId="12">
    <oc r="H678">
      <v>6</v>
    </oc>
    <nc r="H678">
      <v>0.4</v>
    </nc>
  </rcc>
  <rcc rId="63312" sId="12">
    <oc r="I678">
      <v>6</v>
    </oc>
    <nc r="I678" t="inlineStr">
      <is>
        <t>12/100</t>
      </is>
    </nc>
  </rcc>
  <rcc rId="63313" sId="12">
    <oc r="J678">
      <v>0</v>
    </oc>
    <nc r="J678" t="inlineStr">
      <is>
        <t>ф №3</t>
      </is>
    </nc>
  </rcc>
  <rcc rId="63314" sId="12">
    <oc r="K678">
      <v>0.4</v>
    </oc>
    <nc r="K678" t="inlineStr">
      <is>
        <t>Шамильская</t>
      </is>
    </nc>
  </rcc>
  <rcc rId="63315" sId="12">
    <oc r="L678" t="inlineStr">
      <is>
        <t>19/100</t>
      </is>
    </oc>
    <nc r="L678"/>
  </rcc>
  <rcc rId="63316" sId="12">
    <oc r="M678" t="inlineStr">
      <is>
        <t>Ф №2</t>
      </is>
    </oc>
    <nc r="M678"/>
  </rcc>
  <rcc rId="63317" sId="12">
    <oc r="N678" t="inlineStr">
      <is>
        <t>Касумкент</t>
      </is>
    </oc>
    <nc r="N678"/>
  </rcc>
  <rcc rId="63318" sId="12">
    <oc r="O678">
      <v>42703</v>
    </oc>
    <nc r="O678"/>
  </rcc>
  <rcc rId="63319" sId="12">
    <oc r="P678">
      <v>667</v>
    </oc>
    <nc r="P678"/>
  </rcc>
  <rcc rId="63320" sId="12">
    <nc r="A681">
      <v>37</v>
    </nc>
  </rcc>
  <rcc rId="63321" sId="12">
    <oc r="B681" t="inlineStr">
      <is>
        <t>Касумкентские РЭС  ДЭС</t>
      </is>
    </oc>
    <nc r="B681" t="inlineStr">
      <is>
        <t>Сатыбалов Инив Абакарович</t>
      </is>
    </nc>
  </rcc>
  <rcc rId="63322" sId="12">
    <oc r="C681">
      <v>670</v>
    </oc>
    <nc r="C681" t="inlineStr">
      <is>
        <t>жилой дом</t>
      </is>
    </nc>
  </rcc>
  <rcc rId="63323" sId="12">
    <oc r="D681">
      <v>42702</v>
    </oc>
    <nc r="D681" t="inlineStr">
      <is>
        <t>РД, Кумторкалинский район, с. Тюбе, ул.Орджоникидзе, д. №11 "а"</t>
      </is>
    </nc>
  </rcc>
  <rcc rId="63324" sId="12">
    <oc r="E681" t="inlineStr">
      <is>
        <t>Мусаев Дюнямудин Джарулахович</t>
      </is>
    </oc>
    <nc r="E681">
      <v>10</v>
    </nc>
  </rcc>
  <rcc rId="63325" sId="12">
    <oc r="F681" t="inlineStr">
      <is>
        <t>жилой дом</t>
      </is>
    </oc>
    <nc r="F681">
      <v>10</v>
    </nc>
  </rcc>
  <rcc rId="63326" sId="12">
    <oc r="G681" t="inlineStr">
      <is>
        <t xml:space="preserve">Сул.-Стальский район ,                      с. Герейхановское </t>
      </is>
    </oc>
    <nc r="G681">
      <v>0</v>
    </nc>
  </rcc>
  <rcc rId="63327" sId="12">
    <oc r="H681">
      <v>6</v>
    </oc>
    <nc r="H681">
      <v>0.4</v>
    </nc>
  </rcc>
  <rcc rId="63328" sId="12">
    <oc r="I681">
      <v>6</v>
    </oc>
    <nc r="I681" t="inlineStr">
      <is>
        <t>101/400</t>
      </is>
    </nc>
  </rcc>
  <rcc rId="63329" sId="12">
    <oc r="J681">
      <v>0</v>
    </oc>
    <nc r="J681" t="inlineStr">
      <is>
        <t>ф №11</t>
      </is>
    </nc>
  </rcc>
  <rcc rId="63330" sId="12">
    <oc r="K681">
      <v>0.4</v>
    </oc>
    <nc r="K681" t="inlineStr">
      <is>
        <t>Шамхал</t>
      </is>
    </nc>
  </rcc>
  <rcc rId="63331" sId="12">
    <oc r="L681" t="inlineStr">
      <is>
        <t>25/100</t>
      </is>
    </oc>
    <nc r="L681"/>
  </rcc>
  <rcc rId="63332" sId="12">
    <oc r="M681" t="inlineStr">
      <is>
        <t>Ф №3</t>
      </is>
    </oc>
    <nc r="M681"/>
  </rcc>
  <rcc rId="63333" sId="12">
    <oc r="N681" t="inlineStr">
      <is>
        <t>Касумкент</t>
      </is>
    </oc>
    <nc r="N681"/>
  </rcc>
  <rcc rId="63334" sId="12">
    <oc r="O681">
      <v>42703</v>
    </oc>
    <nc r="O681"/>
  </rcc>
  <rcc rId="63335" sId="12">
    <oc r="P681">
      <v>670</v>
    </oc>
    <nc r="P681"/>
  </rcc>
  <rcc rId="63336" sId="12">
    <nc r="A684">
      <v>60</v>
    </nc>
  </rcc>
  <rcc rId="63337" sId="12">
    <oc r="B684" t="inlineStr">
      <is>
        <t>Касумкентские РЭС  ДЭС</t>
      </is>
    </oc>
    <nc r="B684" t="inlineStr">
      <is>
        <t>Мурадова Умижат Рагимовна</t>
      </is>
    </nc>
  </rcc>
  <rcc rId="63338" sId="12">
    <oc r="C684">
      <v>673</v>
    </oc>
    <nc r="C684" t="inlineStr">
      <is>
        <t>нежилое помещение</t>
      </is>
    </nc>
  </rcc>
  <rcc rId="63339" sId="12">
    <oc r="D684">
      <v>42702</v>
    </oc>
    <nc r="D684" t="inlineStr">
      <is>
        <t>РД, г.Махачкала, пр.Амет-Хан Султана, район ДСК</t>
      </is>
    </nc>
  </rcc>
  <rcc rId="63340" sId="12">
    <oc r="E684" t="inlineStr">
      <is>
        <t>Ханахмедова  Минаса Шихбубаевна</t>
      </is>
    </oc>
    <nc r="E684">
      <v>50</v>
    </nc>
  </rcc>
  <rcc rId="63341" sId="12">
    <oc r="F684" t="inlineStr">
      <is>
        <t>жилой дом</t>
      </is>
    </oc>
    <nc r="F684">
      <v>35</v>
    </nc>
  </rcc>
  <rcc rId="63342" sId="12">
    <oc r="G684" t="inlineStr">
      <is>
        <t>Сул.-Стальский район ,                      с. Шихикент</t>
      </is>
    </oc>
    <nc r="G684">
      <v>15</v>
    </nc>
  </rcc>
  <rcc rId="63343" sId="12">
    <oc r="H684">
      <v>3</v>
    </oc>
    <nc r="H684">
      <v>10</v>
    </nc>
  </rcc>
  <rcc rId="63344" sId="12">
    <oc r="I684">
      <v>3</v>
    </oc>
    <nc r="I684" t="inlineStr">
      <is>
        <t>63 кВА</t>
      </is>
    </nc>
  </rcc>
  <rcc rId="63345" sId="12">
    <oc r="J684">
      <v>0</v>
    </oc>
    <nc r="J684" t="inlineStr">
      <is>
        <t>ф№7</t>
      </is>
    </nc>
  </rcc>
  <rcc rId="63346" sId="12">
    <oc r="K684">
      <v>0.4</v>
    </oc>
    <nc r="K684" t="inlineStr">
      <is>
        <t>Юго-Восточная 110/6 кВ</t>
      </is>
    </nc>
  </rcc>
  <rcc rId="63347" sId="12">
    <oc r="L684" t="inlineStr">
      <is>
        <t>17/250</t>
      </is>
    </oc>
    <nc r="L684"/>
  </rcc>
  <rcc rId="63348" sId="12">
    <oc r="M684" t="inlineStr">
      <is>
        <t>Ф №2</t>
      </is>
    </oc>
    <nc r="M684"/>
  </rcc>
  <rcc rId="63349" sId="12">
    <oc r="N684" t="inlineStr">
      <is>
        <t>Касумкент</t>
      </is>
    </oc>
    <nc r="N684"/>
  </rcc>
  <rcc rId="63350" sId="12">
    <oc r="O684">
      <v>42703</v>
    </oc>
    <nc r="O684"/>
  </rcc>
  <rcc rId="63351" sId="12">
    <oc r="P684">
      <v>673</v>
    </oc>
    <nc r="P684"/>
  </rcc>
  <rcc rId="63352" sId="12">
    <nc r="A685">
      <v>95</v>
    </nc>
  </rcc>
  <rcc rId="63353" sId="12">
    <oc r="B685" t="inlineStr">
      <is>
        <t>Касумкентские РЭС  ДЭС</t>
      </is>
    </oc>
    <nc r="B685" t="inlineStr">
      <is>
        <t>ООО СК "Строй-Мир", в лице временного управляющего Дациева Мусы Дациевича</t>
      </is>
    </nc>
  </rcc>
  <rcc rId="63354" sId="12">
    <oc r="C685">
      <v>674</v>
    </oc>
    <nc r="C685" t="inlineStr">
      <is>
        <t>многоквартирный жилой дом</t>
      </is>
    </nc>
  </rcc>
  <rcc rId="63355" sId="12">
    <oc r="D685">
      <v>42702</v>
    </oc>
    <nc r="D685" t="inlineStr">
      <is>
        <t>РД, г.Махачкала, ул. А. Султана, 2-ой км., участок Б,ЗУ2</t>
      </is>
    </nc>
  </rcc>
  <rcc rId="63356" sId="12">
    <oc r="E685" t="inlineStr">
      <is>
        <t>Рашидов Мукаил Играмудинович</t>
      </is>
    </oc>
    <nc r="E685">
      <v>600</v>
    </nc>
  </rcc>
  <rcc rId="63357" sId="12">
    <oc r="F685" t="inlineStr">
      <is>
        <t>жилой дом</t>
      </is>
    </oc>
    <nc r="F685">
      <v>600</v>
    </nc>
  </rcc>
  <rcc rId="63358" sId="12">
    <oc r="G685" t="inlineStr">
      <is>
        <t>Сул.-Стальский район ,                      с. Ашага-Стал-Казмаляр</t>
      </is>
    </oc>
    <nc r="G685">
      <v>0</v>
    </nc>
  </rcc>
  <rcc rId="63359" sId="12">
    <oc r="H685">
      <v>3</v>
    </oc>
    <nc r="H685">
      <v>6</v>
    </nc>
  </rcc>
  <rcc rId="63360" sId="12">
    <oc r="I685">
      <v>3</v>
    </oc>
    <nc r="I685" t="inlineStr">
      <is>
        <t>630 кВА</t>
      </is>
    </nc>
  </rcc>
  <rcc rId="63361" sId="12">
    <oc r="J685">
      <v>0</v>
    </oc>
    <nc r="J685" t="inlineStr">
      <is>
        <t>ф.№7</t>
      </is>
    </nc>
  </rcc>
  <rcc rId="63362" sId="12">
    <oc r="K685">
      <v>0.4</v>
    </oc>
    <nc r="K685" t="inlineStr">
      <is>
        <t>Юго-Восточная 110/6 кВ</t>
      </is>
    </nc>
  </rcc>
  <rcc rId="63363" sId="12">
    <oc r="L685" t="inlineStr">
      <is>
        <t>3/160</t>
      </is>
    </oc>
    <nc r="L685"/>
  </rcc>
  <rcc rId="63364" sId="12">
    <oc r="M685" t="inlineStr">
      <is>
        <t>Ф №4</t>
      </is>
    </oc>
    <nc r="M685"/>
  </rcc>
  <rcc rId="63365" sId="12">
    <oc r="N685" t="inlineStr">
      <is>
        <t>Касумкент</t>
      </is>
    </oc>
    <nc r="N685"/>
  </rcc>
  <rcc rId="63366" sId="12">
    <oc r="O685">
      <v>42703</v>
    </oc>
    <nc r="O685"/>
  </rcc>
  <rcc rId="63367" sId="12">
    <oc r="P685">
      <v>674</v>
    </oc>
    <nc r="P685"/>
  </rcc>
  <rcc rId="63368" sId="12">
    <nc r="A686">
      <v>21</v>
    </nc>
  </rcc>
  <rcc rId="63369" sId="12">
    <oc r="B686" t="inlineStr">
      <is>
        <t>Касумкентские РЭС  ДЭС</t>
      </is>
    </oc>
    <nc r="B686" t="inlineStr">
      <is>
        <t>Алиев Тажидин Ногаевич</t>
      </is>
    </nc>
  </rcc>
  <rcc rId="63370" sId="12">
    <oc r="C686">
      <v>675</v>
    </oc>
    <nc r="C686" t="inlineStr">
      <is>
        <t>боксы</t>
      </is>
    </nc>
  </rcc>
  <rcc rId="63371" sId="12">
    <oc r="D686">
      <v>42702</v>
    </oc>
    <nc r="D686" t="inlineStr">
      <is>
        <t>РД, г.Хасавюрт, ул. Махачкалинское шоссе, д. №195</t>
      </is>
    </nc>
  </rcc>
  <rcc rId="63372" sId="12">
    <oc r="E686" t="inlineStr">
      <is>
        <t>Фейламазов Азим Абдуларифович</t>
      </is>
    </oc>
    <nc r="E686">
      <v>15</v>
    </nc>
  </rcc>
  <rcc rId="63373" sId="12">
    <oc r="F686" t="inlineStr">
      <is>
        <t>жилой дом</t>
      </is>
    </oc>
    <nc r="F686">
      <v>15</v>
    </nc>
  </rcc>
  <rcc rId="63374" sId="12">
    <oc r="G686" t="inlineStr">
      <is>
        <t>Сул.-Стальский район, с.Касумкент, ул.Социалистическая,23</t>
      </is>
    </oc>
    <nc r="G686">
      <v>0</v>
    </nc>
  </rcc>
  <rcc rId="63375" sId="12">
    <oc r="H686">
      <v>3</v>
    </oc>
    <nc r="H686">
      <v>0.4</v>
    </nc>
  </rcc>
  <rcc rId="63376" sId="12">
    <oc r="I686">
      <v>3</v>
    </oc>
    <nc r="I686" t="inlineStr">
      <is>
        <t>143/250</t>
      </is>
    </nc>
  </rcc>
  <rcc rId="63377" sId="12">
    <oc r="J686">
      <v>0</v>
    </oc>
    <nc r="J686" t="inlineStr">
      <is>
        <t>ф №7</t>
      </is>
    </nc>
  </rcc>
  <rcc rId="63378" sId="12">
    <oc r="K686">
      <v>0.4</v>
    </oc>
    <nc r="K686" t="inlineStr">
      <is>
        <t>Ярыксу 110/35/10 кВ</t>
      </is>
    </nc>
  </rcc>
  <rcc rId="63379" sId="12">
    <oc r="L686" t="inlineStr">
      <is>
        <t>7/160</t>
      </is>
    </oc>
    <nc r="L686"/>
  </rcc>
  <rcc rId="63380" sId="12">
    <oc r="M686" t="inlineStr">
      <is>
        <t>Ф №1</t>
      </is>
    </oc>
    <nc r="M686"/>
  </rcc>
  <rcc rId="63381" sId="12">
    <oc r="N686" t="inlineStr">
      <is>
        <t>Касумкент</t>
      </is>
    </oc>
    <nc r="N686"/>
  </rcc>
  <rcc rId="63382" sId="12">
    <oc r="O686">
      <v>42703</v>
    </oc>
    <nc r="O686"/>
  </rcc>
  <rcc rId="63383" sId="12">
    <oc r="P686">
      <v>675</v>
    </oc>
    <nc r="P686"/>
  </rcc>
  <rcc rId="63384" sId="12">
    <nc r="A707">
      <v>102</v>
    </nc>
  </rcc>
  <rcc rId="63385" sId="12">
    <oc r="B707" t="inlineStr">
      <is>
        <t>Касумкентские РЭС ДЭС</t>
      </is>
    </oc>
    <nc r="B707" t="inlineStr">
      <is>
        <t>Бериев Хункерпаша Алимпашаевич</t>
      </is>
    </nc>
  </rcc>
  <rcc rId="63386" sId="12">
    <oc r="C707">
      <v>696</v>
    </oc>
    <nc r="C707" t="inlineStr">
      <is>
        <t>водяной насос для населения</t>
      </is>
    </nc>
  </rcc>
  <rcc rId="63387" sId="12">
    <oc r="D707">
      <v>42705</v>
    </oc>
    <nc r="D707" t="inlineStr">
      <is>
        <t>РД, Хасавюртовский район, с. Карланюрт</t>
      </is>
    </nc>
  </rcc>
  <rcc rId="63388" sId="12">
    <oc r="E707" t="inlineStr">
      <is>
        <t>Аллахкулиев Гаджибуба Аликберович</t>
      </is>
    </oc>
    <nc r="E707">
      <v>5</v>
    </nc>
  </rcc>
  <rcc rId="63389" sId="12">
    <oc r="F707" t="inlineStr">
      <is>
        <t>жилой дом</t>
      </is>
    </oc>
    <nc r="F707">
      <v>5</v>
    </nc>
  </rcc>
  <rcc rId="63390" sId="12">
    <oc r="G707" t="inlineStr">
      <is>
        <t xml:space="preserve">Сул.-Стальский район, с.Касумкент             </t>
      </is>
    </oc>
    <nc r="G707">
      <v>0</v>
    </nc>
  </rcc>
  <rcc rId="63391" sId="12">
    <oc r="H707">
      <v>3</v>
    </oc>
    <nc r="H707">
      <v>0.4</v>
    </nc>
  </rcc>
  <rcc rId="63392" sId="12">
    <oc r="I707">
      <v>3</v>
    </oc>
    <nc r="I707" t="inlineStr">
      <is>
        <t>19/160</t>
      </is>
    </nc>
  </rcc>
  <rcc rId="63393" sId="12">
    <oc r="J707">
      <v>0</v>
    </oc>
    <nc r="J707" t="inlineStr">
      <is>
        <t>ф №19</t>
      </is>
    </nc>
  </rcc>
  <rcc rId="63394" sId="12">
    <oc r="K707">
      <v>0.4</v>
    </oc>
    <nc r="K707" t="inlineStr">
      <is>
        <t>Ярыксу 110/35/10 кВ</t>
      </is>
    </nc>
  </rcc>
  <rcc rId="63395" sId="12">
    <oc r="L707" t="inlineStr">
      <is>
        <t>1/63</t>
      </is>
    </oc>
    <nc r="L707"/>
  </rcc>
  <rcc rId="63396" sId="12">
    <oc r="M707" t="inlineStr">
      <is>
        <t>Ф №8</t>
      </is>
    </oc>
    <nc r="M707"/>
  </rcc>
  <rcc rId="63397" sId="12">
    <oc r="N707" t="inlineStr">
      <is>
        <t>Касумкент</t>
      </is>
    </oc>
    <nc r="N707"/>
  </rcc>
  <rcc rId="63398" sId="12">
    <oc r="O707">
      <v>42706</v>
    </oc>
    <nc r="O707"/>
  </rcc>
  <rcc rId="63399" sId="12">
    <oc r="P707">
      <v>696</v>
    </oc>
    <nc r="P707"/>
  </rcc>
  <rcc rId="63400" sId="12">
    <nc r="A714">
      <v>4</v>
    </nc>
  </rcc>
  <rcc rId="63401" sId="12">
    <oc r="B714" t="inlineStr">
      <is>
        <t>Касумкентские РЭС ДЭС</t>
      </is>
    </oc>
    <nc r="B714" t="inlineStr">
      <is>
        <t>Исаева Фариза Курбановна</t>
      </is>
    </nc>
  </rcc>
  <rcc rId="63402" sId="12">
    <oc r="C714">
      <v>703</v>
    </oc>
    <nc r="C714" t="inlineStr">
      <is>
        <t>магазин</t>
      </is>
    </nc>
  </rcc>
  <rcc rId="63403" sId="12">
    <oc r="D714">
      <v>42709</v>
    </oc>
    <nc r="D714" t="inlineStr">
      <is>
        <t>РД, г.Махачкала, пр. А.Султана, 3, уч. №10</t>
      </is>
    </nc>
  </rcc>
  <rcc rId="63404" sId="12">
    <oc r="E714" t="inlineStr">
      <is>
        <t>Ахмедов Кадим Зейналабидович</t>
      </is>
    </oc>
    <nc r="E714">
      <v>10</v>
    </nc>
  </rcc>
  <rcc rId="63405" sId="12">
    <oc r="F714" t="inlineStr">
      <is>
        <t>жилой дом</t>
      </is>
    </oc>
    <nc r="F714">
      <v>10</v>
    </nc>
  </rcc>
  <rcc rId="63406" sId="12">
    <oc r="G714" t="inlineStr">
      <is>
        <t>Сул.-Стальский район,  с.Ашага-Стал</t>
      </is>
    </oc>
    <nc r="G714">
      <v>0</v>
    </nc>
  </rcc>
  <rcc rId="63407" sId="12">
    <oc r="H714">
      <v>10</v>
    </oc>
    <nc r="H714">
      <v>0.4</v>
    </nc>
  </rcc>
  <rcc rId="63408" sId="12">
    <oc r="I714">
      <v>10</v>
    </oc>
    <nc r="I714"/>
  </rcc>
  <rcc rId="63409" sId="12">
    <oc r="J714">
      <v>0</v>
    </oc>
    <nc r="J714" t="inlineStr">
      <is>
        <t>ф №</t>
      </is>
    </nc>
  </rcc>
  <rcc rId="63410" sId="12">
    <oc r="K714">
      <v>0.4</v>
    </oc>
    <nc r="K714"/>
  </rcc>
  <rcc rId="63411" sId="12">
    <oc r="L714" t="inlineStr">
      <is>
        <t>9/320</t>
      </is>
    </oc>
    <nc r="L714"/>
  </rcc>
  <rcc rId="63412" sId="12">
    <oc r="M714" t="inlineStr">
      <is>
        <t>Ф №4</t>
      </is>
    </oc>
    <nc r="M714"/>
  </rcc>
  <rcc rId="63413" sId="12">
    <oc r="N714" t="inlineStr">
      <is>
        <t>Касумкент</t>
      </is>
    </oc>
    <nc r="N714"/>
  </rcc>
  <rcc rId="63414" sId="12">
    <oc r="O714">
      <v>42710</v>
    </oc>
    <nc r="O714"/>
  </rcc>
  <rcc rId="63415" sId="12">
    <oc r="P714">
      <v>703</v>
    </oc>
    <nc r="P714"/>
  </rcc>
  <rcc rId="63416" sId="12">
    <nc r="A113">
      <v>8</v>
    </nc>
  </rcc>
  <rcc rId="63417" sId="12">
    <oc r="B113" t="inlineStr">
      <is>
        <t>Касумкентские РЭС</t>
      </is>
    </oc>
    <nc r="B113" t="inlineStr">
      <is>
        <t>Казиева Гюлаят Магомедовна</t>
      </is>
    </nc>
  </rcc>
  <rcc rId="63418" sId="12">
    <oc r="C113">
      <v>2065</v>
    </oc>
    <nc r="C113" t="inlineStr">
      <is>
        <t>нежилого помещения</t>
      </is>
    </nc>
  </rcc>
  <rcc rId="63419" sId="12">
    <oc r="D113">
      <v>42692</v>
    </oc>
    <nc r="D113" t="inlineStr">
      <is>
        <t>РД, г.Махачкала, ул. Им. Шамиля, д. №1 "в" кв. 3</t>
      </is>
    </nc>
  </rcc>
  <rcc rId="63420" sId="12">
    <oc r="E113" t="inlineStr">
      <is>
        <t>Агабалаев Надир Якубович</t>
      </is>
    </oc>
    <nc r="E113">
      <v>10</v>
    </nc>
  </rcc>
  <rcc rId="63421" sId="12">
    <oc r="F113" t="inlineStr">
      <is>
        <t>пекарня</t>
      </is>
    </oc>
    <nc r="F113">
      <v>10</v>
    </nc>
  </rcc>
  <rcc rId="63422" sId="12">
    <oc r="G113" t="inlineStr">
      <is>
        <t>РД, С-Стальский район, с. Ашагастал-Казмаляр</t>
      </is>
    </oc>
    <nc r="G113">
      <v>0</v>
    </nc>
  </rcc>
  <rcc rId="63423" sId="12">
    <oc r="H113">
      <v>15</v>
    </oc>
    <nc r="H113">
      <v>0.4</v>
    </nc>
  </rcc>
  <rcc rId="63424" sId="12">
    <oc r="I113">
      <v>15</v>
    </oc>
    <nc r="I113"/>
  </rcc>
  <rcc rId="63425" sId="12">
    <oc r="J113">
      <v>0</v>
    </oc>
    <nc r="J113"/>
  </rcc>
  <rcc rId="63426" sId="12">
    <oc r="K113">
      <v>0.4</v>
    </oc>
    <nc r="K113"/>
  </rcc>
  <rcc rId="63427" sId="12">
    <oc r="L113" t="inlineStr">
      <is>
        <t>3/160</t>
      </is>
    </oc>
    <nc r="L113"/>
  </rcc>
  <rcc rId="63428" sId="12">
    <oc r="M113" t="inlineStr">
      <is>
        <t>ф № 3</t>
      </is>
    </oc>
    <nc r="M113"/>
  </rcc>
  <rcc rId="63429" sId="12">
    <oc r="N113" t="inlineStr">
      <is>
        <t>Касумкент 110/35/10 кВ</t>
      </is>
    </oc>
    <nc r="N113"/>
  </rcc>
  <rcc rId="63430" sId="12">
    <oc r="O113">
      <v>42695</v>
    </oc>
    <nc r="O113"/>
  </rcc>
  <rcc rId="63431" sId="12">
    <oc r="P113">
      <v>2115</v>
    </oc>
    <nc r="P113"/>
  </rcc>
  <rcc rId="63432" sId="12">
    <nc r="A175">
      <v>19</v>
    </nc>
  </rcc>
  <rcc rId="63433" sId="12">
    <nc r="B175" t="inlineStr">
      <is>
        <t>Магомедашев Магомед Абдулаевич</t>
      </is>
    </nc>
  </rcc>
  <rcc rId="63434" sId="12">
    <nc r="C175" t="inlineStr">
      <is>
        <t>магазин</t>
      </is>
    </nc>
  </rcc>
  <rcc rId="63435" sId="12">
    <nc r="D175" t="inlineStr">
      <is>
        <t>РД, Унцукульский район, с. Унцукуль, Абубакара, д. №1</t>
      </is>
    </nc>
  </rcc>
  <rcc rId="63436" sId="12">
    <nc r="E175">
      <v>10</v>
    </nc>
  </rcc>
  <rcc rId="63437" sId="12">
    <nc r="F175">
      <v>10</v>
    </nc>
  </rcc>
  <rcc rId="63438" sId="12">
    <nc r="G175">
      <v>0</v>
    </nc>
  </rcc>
  <rcc rId="63439" sId="12">
    <nc r="H175">
      <v>0.4</v>
    </nc>
  </rcc>
  <rcc rId="63440" sId="12">
    <nc r="J175" t="inlineStr">
      <is>
        <t>ф №</t>
      </is>
    </nc>
  </rcc>
  <rcc rId="63441" sId="12">
    <oc r="L175" t="inlineStr">
      <is>
        <t>160к ВА</t>
      </is>
    </oc>
    <nc r="L175"/>
  </rcc>
  <rcc rId="63442" sId="12">
    <nc r="A270">
      <v>20</v>
    </nc>
  </rcc>
  <rcc rId="63443" sId="12">
    <nc r="B270" t="inlineStr">
      <is>
        <t>Ашурилаев Раман Иманалиевич</t>
      </is>
    </nc>
  </rcc>
  <rcc rId="63444" sId="12">
    <nc r="C270" t="inlineStr">
      <is>
        <t>коммерческое помещение</t>
      </is>
    </nc>
  </rcc>
  <rcc rId="63445" sId="12">
    <nc r="D270" t="inlineStr">
      <is>
        <t>РД, г.Махачкала, пр. Акушинского, в районе дома №30 з/у 3</t>
      </is>
    </nc>
  </rcc>
  <rcc rId="63446" sId="12">
    <nc r="E270">
      <v>15</v>
    </nc>
  </rcc>
  <rcc rId="63447" sId="12">
    <nc r="F270">
      <v>15</v>
    </nc>
  </rcc>
  <rcc rId="63448" sId="12">
    <nc r="G270">
      <v>0</v>
    </nc>
  </rcc>
  <rcc rId="63449" sId="12">
    <nc r="H270">
      <v>0.4</v>
    </nc>
  </rcc>
  <rcc rId="63450" sId="12">
    <nc r="J270" t="inlineStr">
      <is>
        <t>ф №</t>
      </is>
    </nc>
  </rcc>
  <rcc rId="63451" sId="12">
    <oc r="L270" t="inlineStr">
      <is>
        <t>160 кВА</t>
      </is>
    </oc>
    <nc r="L270"/>
  </rcc>
  <rcc rId="63452" sId="12">
    <nc r="A40">
      <v>22</v>
    </nc>
  </rcc>
  <rcc rId="63453" sId="12">
    <oc r="B40" t="inlineStr">
      <is>
        <t>Каякентские РЭС</t>
      </is>
    </oc>
    <nc r="B40" t="inlineStr">
      <is>
        <t>Пиров Шихгасан Мирзагасанович</t>
      </is>
    </nc>
  </rcc>
  <rcc rId="63454" sId="12">
    <oc r="C40">
      <v>1997</v>
    </oc>
    <nc r="C40" t="inlineStr">
      <is>
        <t>магазин</t>
      </is>
    </nc>
  </rcc>
  <rcc rId="63455" sId="12">
    <oc r="D40">
      <v>42682</v>
    </oc>
    <nc r="D40" t="inlineStr">
      <is>
        <t>РД, С-Стальский район, с. Хив, ул. Ленина, д. №20</t>
      </is>
    </nc>
  </rcc>
  <rcc rId="63456" sId="12">
    <oc r="E40" t="inlineStr">
      <is>
        <t>Темирбекова Тамила Байболатова</t>
      </is>
    </oc>
    <nc r="E40">
      <v>4</v>
    </nc>
  </rcc>
  <rcc rId="63457" sId="12">
    <oc r="F40" t="inlineStr">
      <is>
        <t>магазин</t>
      </is>
    </oc>
    <nc r="F40">
      <v>4</v>
    </nc>
  </rcc>
  <rcc rId="63458" sId="12">
    <oc r="G40" t="inlineStr">
      <is>
        <t>РД, Каякентский район, с.Каякент, ул.Шихсаидова, мест "Эльдерги"</t>
      </is>
    </oc>
    <nc r="G40">
      <v>0</v>
    </nc>
  </rcc>
  <rcc rId="63459" sId="12">
    <oc r="H40">
      <v>13</v>
    </oc>
    <nc r="H40">
      <v>0.4</v>
    </nc>
  </rcc>
  <rcc rId="63460" sId="12">
    <oc r="I40">
      <v>13</v>
    </oc>
    <nc r="I40"/>
  </rcc>
  <rcc rId="63461" sId="12">
    <oc r="J40">
      <v>0</v>
    </oc>
    <nc r="J40" t="inlineStr">
      <is>
        <t>ф №</t>
      </is>
    </nc>
  </rcc>
  <rcc rId="63462" sId="12">
    <oc r="K40">
      <v>0.4</v>
    </oc>
    <nc r="K40"/>
  </rcc>
  <rcc rId="63463" sId="12">
    <oc r="L40" t="inlineStr">
      <is>
        <t>37/250</t>
      </is>
    </oc>
    <nc r="L40"/>
  </rcc>
  <rcc rId="63464" sId="12">
    <oc r="M40" t="inlineStr">
      <is>
        <t>ф№5</t>
      </is>
    </oc>
    <nc r="M40"/>
  </rcc>
  <rcc rId="63465" sId="12">
    <oc r="N40" t="inlineStr">
      <is>
        <t>Каякент</t>
      </is>
    </oc>
    <nc r="N40"/>
  </rcc>
  <rcc rId="63466" sId="12">
    <oc r="O40">
      <v>42682</v>
    </oc>
    <nc r="O40"/>
  </rcc>
  <rcc rId="63467" sId="12">
    <oc r="P40">
      <v>2040</v>
    </oc>
    <nc r="P40"/>
  </rcc>
  <rcc rId="63468" sId="12">
    <nc r="A178">
      <v>33</v>
    </nc>
  </rcc>
  <rcc rId="63469" sId="12">
    <oc r="B178" t="inlineStr">
      <is>
        <t>Каякентские РЭС</t>
      </is>
    </oc>
    <nc r="B178" t="inlineStr">
      <is>
        <t>Алиева Ирина Владимировна</t>
      </is>
    </nc>
  </rcc>
  <rcc rId="63470" sId="12">
    <oc r="C178">
      <v>2132</v>
    </oc>
    <nc r="C178" t="inlineStr">
      <is>
        <t>магазин</t>
      </is>
    </nc>
  </rcc>
  <rcc rId="63471" sId="12">
    <oc r="D178">
      <v>42704</v>
    </oc>
    <nc r="D178" t="inlineStr">
      <is>
        <t>РД, г.Махачкала, пр. Акушинского, 105, корп. И, пом. 13</t>
      </is>
    </nc>
  </rcc>
  <rcc rId="63472" sId="12">
    <oc r="E178" t="inlineStr">
      <is>
        <t>Зубайруев Шахбан Курбанович</t>
      </is>
    </oc>
    <nc r="E178">
      <v>6</v>
    </nc>
  </rcc>
  <rcc rId="63473" sId="12">
    <oc r="F178" t="inlineStr">
      <is>
        <t>магазин постельного белья</t>
      </is>
    </oc>
    <nc r="F178">
      <v>6</v>
    </nc>
  </rcc>
  <rcc rId="63474" sId="12">
    <oc r="G178" t="inlineStr">
      <is>
        <t>РД, Каякентский район, с. Герга, ул. Дербентская</t>
      </is>
    </oc>
    <nc r="G178">
      <v>0</v>
    </nc>
  </rcc>
  <rcc rId="63475" sId="12">
    <oc r="H178">
      <v>7</v>
    </oc>
    <nc r="H178">
      <v>0.4</v>
    </nc>
  </rcc>
  <rcc rId="63476" sId="12">
    <oc r="I178">
      <v>7</v>
    </oc>
    <nc r="I178"/>
  </rcc>
  <rcc rId="63477" sId="12">
    <oc r="J178">
      <v>0</v>
    </oc>
    <nc r="J178" t="inlineStr">
      <is>
        <t>ф №</t>
      </is>
    </nc>
  </rcc>
  <rcc rId="63478" sId="12">
    <oc r="K178">
      <v>0.4</v>
    </oc>
    <nc r="K178"/>
  </rcc>
  <rcc rId="63479" sId="12">
    <oc r="L178" t="inlineStr">
      <is>
        <t>11/400</t>
      </is>
    </oc>
    <nc r="L178"/>
  </rcc>
  <rcc rId="63480" sId="12">
    <oc r="M178" t="inlineStr">
      <is>
        <t>ф №9</t>
      </is>
    </oc>
    <nc r="M178"/>
  </rcc>
  <rcc rId="63481" sId="12">
    <oc r="N178" t="inlineStr">
      <is>
        <t>Каякент</t>
      </is>
    </oc>
    <nc r="N178"/>
  </rcc>
  <rcc rId="63482" sId="12">
    <oc r="O178">
      <v>42710</v>
    </oc>
    <nc r="O178"/>
  </rcc>
  <rcc rId="63483" sId="12">
    <oc r="P178">
      <v>2180</v>
    </oc>
    <nc r="P178"/>
  </rcc>
  <rcc rId="63484" sId="12">
    <nc r="A241">
      <v>35</v>
    </nc>
  </rcc>
  <rcc rId="63485" sId="12">
    <oc r="B241" t="inlineStr">
      <is>
        <t>Каякентские РЭС</t>
      </is>
    </oc>
    <nc r="B241" t="inlineStr">
      <is>
        <t>Газитеева Минаханум Уматовна</t>
      </is>
    </nc>
  </rcc>
  <rcc rId="63486" sId="12">
    <oc r="C241">
      <v>2197</v>
    </oc>
    <nc r="C241" t="inlineStr">
      <is>
        <t>коммерческое помещение</t>
      </is>
    </nc>
  </rcc>
  <rcc rId="63487" sId="12">
    <oc r="D241">
      <v>42711</v>
    </oc>
    <nc r="D241" t="inlineStr">
      <is>
        <t>РД, г.Махачкала, пр. И. Шамиля, 83 "а"</t>
      </is>
    </nc>
  </rcc>
  <rcc rId="63488" sId="12">
    <oc r="E241" t="inlineStr">
      <is>
        <t>Агарзаев Мусагаджи Тайгиевич</t>
      </is>
    </oc>
    <nc r="E241">
      <v>15</v>
    </nc>
  </rcc>
  <rcc rId="63489" sId="12">
    <oc r="F241" t="inlineStr">
      <is>
        <t>КФХ "Агарзаев М.Т."</t>
      </is>
    </oc>
    <nc r="F241">
      <v>15</v>
    </nc>
  </rcc>
  <rcc rId="63490" sId="12">
    <oc r="G241" t="inlineStr">
      <is>
        <t>РД, Каякентский  р-н, с. Джаванкент</t>
      </is>
    </oc>
    <nc r="G241">
      <v>0</v>
    </nc>
  </rcc>
  <rcc rId="63491" sId="12">
    <oc r="H241">
      <v>7</v>
    </oc>
    <nc r="H241">
      <v>0.4</v>
    </nc>
  </rcc>
  <rcc rId="63492" sId="12">
    <oc r="I241">
      <v>7</v>
    </oc>
    <nc r="I241"/>
  </rcc>
  <rcc rId="63493" sId="12">
    <oc r="J241">
      <v>0</v>
    </oc>
    <nc r="J241" t="inlineStr">
      <is>
        <t>ф №</t>
      </is>
    </nc>
  </rcc>
  <rcc rId="63494" sId="12">
    <oc r="K241">
      <v>10</v>
    </oc>
    <nc r="K241"/>
  </rcc>
  <rcc rId="63495" sId="12">
    <oc r="L241" t="inlineStr">
      <is>
        <t>10 кВА</t>
      </is>
    </oc>
    <nc r="L241"/>
  </rcc>
  <rcc rId="63496" sId="12">
    <oc r="M241" t="inlineStr">
      <is>
        <t>ф №8</t>
      </is>
    </oc>
    <nc r="M241"/>
  </rcc>
  <rcc rId="63497" sId="12">
    <oc r="N241" t="inlineStr">
      <is>
        <t>Каякент</t>
      </is>
    </oc>
    <nc r="N241"/>
  </rcc>
  <rcc rId="63498" sId="12">
    <oc r="O241">
      <v>42713</v>
    </oc>
    <nc r="O241"/>
  </rcc>
  <rcc rId="63499" sId="12">
    <oc r="P241">
      <v>2243</v>
    </oc>
    <nc r="P241"/>
  </rcc>
  <rcc rId="63500" sId="12">
    <nc r="A242">
      <v>38</v>
    </nc>
  </rcc>
  <rcc rId="63501" sId="12">
    <oc r="B242" t="inlineStr">
      <is>
        <t>Каякентские РЭС</t>
      </is>
    </oc>
    <nc r="B242" t="inlineStr">
      <is>
        <t>Бамматова Кабират Зайнутдиновна</t>
      </is>
    </nc>
  </rcc>
  <rcc rId="63502" sId="12">
    <oc r="C242">
      <v>2198</v>
    </oc>
    <nc r="C242" t="inlineStr">
      <is>
        <t>жилой дом</t>
      </is>
    </nc>
  </rcc>
  <rcc rId="63503" sId="12">
    <oc r="D242">
      <v>42711</v>
    </oc>
    <nc r="D242" t="inlineStr">
      <is>
        <t>РД, Кумторкалинский район, с. Коркмаскала, ул. Сталина, д. №198</t>
      </is>
    </nc>
  </rcc>
  <rcc rId="63504" sId="12">
    <oc r="E242" t="inlineStr">
      <is>
        <t>Гусенова Сакинат Зулкайдаевна</t>
      </is>
    </oc>
    <nc r="E242">
      <v>5</v>
    </nc>
  </rcc>
  <rcc rId="63505" sId="12">
    <oc r="F242" t="inlineStr">
      <is>
        <t xml:space="preserve">ЛПХ </t>
      </is>
    </oc>
    <nc r="F242">
      <v>5</v>
    </nc>
  </rcc>
  <rcc rId="63506" sId="12">
    <oc r="G242" t="inlineStr">
      <is>
        <t>РД, Каякентский  р-н, с. Каякент, местность "Къарвиляр"</t>
      </is>
    </oc>
    <nc r="G242">
      <v>0</v>
    </nc>
  </rcc>
  <rcc rId="63507" sId="12">
    <oc r="H242">
      <v>15</v>
    </oc>
    <nc r="H242">
      <v>0.4</v>
    </nc>
  </rcc>
  <rcc rId="63508" sId="12">
    <oc r="I242">
      <v>15</v>
    </oc>
    <nc r="I242"/>
  </rcc>
  <rcc rId="63509" sId="12">
    <oc r="J242">
      <v>0</v>
    </oc>
    <nc r="J242" t="inlineStr">
      <is>
        <t>ф №</t>
      </is>
    </nc>
  </rcc>
  <rcc rId="63510" sId="12">
    <oc r="K242">
      <v>10</v>
    </oc>
    <nc r="K242"/>
  </rcc>
  <rcc rId="63511" sId="12">
    <oc r="L242" t="inlineStr">
      <is>
        <t>25 кВА</t>
      </is>
    </oc>
    <nc r="L242"/>
  </rcc>
  <rcc rId="63512" sId="12">
    <oc r="M242" t="inlineStr">
      <is>
        <t>ф №5</t>
      </is>
    </oc>
    <nc r="M242"/>
  </rcc>
  <rcc rId="63513" sId="12">
    <oc r="N242" t="inlineStr">
      <is>
        <t>Каякент</t>
      </is>
    </oc>
    <nc r="N242"/>
  </rcc>
  <rcc rId="63514" sId="12">
    <oc r="O242">
      <v>42713</v>
    </oc>
    <nc r="O242"/>
  </rcc>
  <rcc rId="63515" sId="12">
    <oc r="P242">
      <v>2244</v>
    </oc>
    <nc r="P242"/>
  </rcc>
  <rcc rId="63516" sId="12">
    <nc r="A310">
      <v>39</v>
    </nc>
  </rcc>
  <rcc rId="63517" sId="12">
    <oc r="B310" t="inlineStr">
      <is>
        <t>Каякентские РЭС</t>
      </is>
    </oc>
    <nc r="B310" t="inlineStr">
      <is>
        <t>ООО Лечебно-Реабилитационный центр "Джамси", в лице руководителя Кадиева Магомеда Абдуллаевича</t>
      </is>
    </nc>
  </rcc>
  <rcc rId="63518" sId="12">
    <oc r="C310">
      <v>2268</v>
    </oc>
    <nc r="C310" t="inlineStr">
      <is>
        <t>поликлиника</t>
      </is>
    </nc>
  </rcc>
  <rcc rId="63519" sId="12">
    <oc r="D310">
      <v>42719</v>
    </oc>
    <nc r="D310" t="inlineStr">
      <is>
        <t>РД, г.Махачкала, ул. Даниялова, д. 51, 1-этаж</t>
      </is>
    </nc>
  </rcc>
  <rcc rId="63520" sId="12">
    <oc r="E310" t="inlineStr">
      <is>
        <t>Мусаев Темирхан Курбанович</t>
      </is>
    </oc>
    <nc r="E310">
      <v>14</v>
    </nc>
  </rcc>
  <rcc rId="63521" sId="12">
    <oc r="F310" t="inlineStr">
      <is>
        <t>ЛПХ "Темирхан Мусаев"</t>
      </is>
    </oc>
    <nc r="F310">
      <v>14</v>
    </nc>
  </rcc>
  <rcc rId="63522" sId="12">
    <oc r="G310" t="inlineStr">
      <is>
        <t>РД, Каякентский район, с. Шаласи</t>
      </is>
    </oc>
    <nc r="G310">
      <v>0</v>
    </nc>
  </rcc>
  <rcc rId="63523" sId="12">
    <oc r="H310">
      <v>5</v>
    </oc>
    <nc r="H310">
      <v>0.4</v>
    </nc>
  </rcc>
  <rcc rId="63524" sId="12">
    <oc r="I310">
      <v>5</v>
    </oc>
    <nc r="I310"/>
  </rcc>
  <rcc rId="63525" sId="12">
    <oc r="J310">
      <v>0</v>
    </oc>
    <nc r="J310" t="inlineStr">
      <is>
        <t>ф №</t>
      </is>
    </nc>
  </rcc>
  <rcc rId="63526" sId="12">
    <oc r="K310">
      <v>0.4</v>
    </oc>
    <nc r="K310"/>
  </rcc>
  <rcc rId="63527" sId="12">
    <oc r="L310" t="inlineStr">
      <is>
        <t>28/100</t>
      </is>
    </oc>
    <nc r="L310"/>
  </rcc>
  <rcc rId="63528" sId="12">
    <oc r="M310" t="inlineStr">
      <is>
        <t>ф №8</t>
      </is>
    </oc>
    <nc r="M310"/>
  </rcc>
  <rcc rId="63529" sId="12">
    <oc r="N310" t="inlineStr">
      <is>
        <t>Каякент</t>
      </is>
    </oc>
    <nc r="N310"/>
  </rcc>
  <rcc rId="63530" sId="12">
    <oc r="O310">
      <v>42725</v>
    </oc>
    <nc r="O310"/>
  </rcc>
  <rcc rId="63531" sId="12">
    <oc r="P310">
      <v>2312</v>
    </oc>
    <nc r="P310"/>
  </rcc>
  <rcc rId="63532" sId="12">
    <nc r="A66">
      <v>57</v>
    </nc>
  </rcc>
  <rcc rId="63533" sId="12">
    <oc r="B66" t="inlineStr">
      <is>
        <t>Каякентские РЭС</t>
      </is>
    </oc>
    <nc r="B66" t="inlineStr">
      <is>
        <t>Ахмедов Абдурагим Ихлазович</t>
      </is>
    </nc>
  </rcc>
  <rcc rId="63534" sId="12">
    <oc r="C66">
      <v>2023</v>
    </oc>
    <nc r="C66" t="inlineStr">
      <is>
        <t>бетономешалка</t>
      </is>
    </nc>
  </rcc>
  <rcc rId="63535" sId="12">
    <oc r="D66">
      <v>42688</v>
    </oc>
    <nc r="D66" t="inlineStr">
      <is>
        <t>РД,Буйнакский район,  с. Н. Казанище</t>
      </is>
    </nc>
  </rcc>
  <rcc rId="63536" sId="12">
    <oc r="E66" t="inlineStr">
      <is>
        <t>Рамазанов Буньямин Магомедрасулович</t>
      </is>
    </oc>
    <nc r="E66">
      <v>10</v>
    </nc>
  </rcc>
  <rcc rId="63537" sId="12">
    <oc r="F66" t="inlineStr">
      <is>
        <t>ЗКТП для электроснабжения ЛПХ</t>
      </is>
    </oc>
    <nc r="F66">
      <v>10</v>
    </nc>
  </rcc>
  <rcc rId="63538" sId="12">
    <oc r="G66" t="inlineStr">
      <is>
        <t>РД, Каякентский район, с.Каякент</t>
      </is>
    </oc>
    <nc r="G66">
      <v>0</v>
    </nc>
  </rcc>
  <rcc rId="63539" sId="12">
    <oc r="H66">
      <v>30</v>
    </oc>
    <nc r="H66">
      <v>0.4</v>
    </nc>
  </rcc>
  <rcc rId="63540" sId="12">
    <oc r="I66">
      <v>15</v>
    </oc>
    <nc r="I66"/>
  </rcc>
  <rcc rId="63541" sId="12">
    <oc r="J66">
      <v>15</v>
    </oc>
    <nc r="J66" t="inlineStr">
      <is>
        <t>ф №</t>
      </is>
    </nc>
  </rcc>
  <rcc rId="63542" sId="12">
    <oc r="K66">
      <v>10</v>
    </oc>
    <nc r="K66"/>
  </rcc>
  <rcc rId="63543" sId="12">
    <oc r="L66" t="inlineStr">
      <is>
        <t>63 кВА</t>
      </is>
    </oc>
    <nc r="L66"/>
  </rcc>
  <rcc rId="63544" sId="12">
    <oc r="M66" t="inlineStr">
      <is>
        <t>ф№5</t>
      </is>
    </oc>
    <nc r="M66"/>
  </rcc>
  <rcc rId="63545" sId="12">
    <oc r="N66" t="inlineStr">
      <is>
        <t xml:space="preserve">Каякент </t>
      </is>
    </oc>
    <nc r="N66"/>
  </rcc>
  <rcc rId="63546" sId="12">
    <oc r="O66">
      <v>42688</v>
    </oc>
    <nc r="O66"/>
  </rcc>
  <rcc rId="63547" sId="12">
    <oc r="P66">
      <v>2066</v>
    </oc>
    <nc r="P66"/>
  </rcc>
  <rcc rId="63548" sId="12">
    <nc r="A234">
      <v>58</v>
    </nc>
  </rcc>
  <rcc rId="63549" sId="12">
    <nc r="B234" t="inlineStr">
      <is>
        <t>Акаев Измутдин Изамутдинович</t>
      </is>
    </nc>
  </rcc>
  <rcc rId="63550" sId="12">
    <nc r="C234" t="inlineStr">
      <is>
        <t>бетономешалка</t>
      </is>
    </nc>
  </rcc>
  <rcc rId="63551" sId="12">
    <nc r="D234" t="inlineStr">
      <is>
        <t>РД,Буйнакский район,  с. Н. Казанище</t>
      </is>
    </nc>
  </rcc>
  <rcc rId="63552" sId="12">
    <nc r="E234">
      <v>10</v>
    </nc>
  </rcc>
  <rcc rId="63553" sId="12">
    <nc r="F234">
      <v>10</v>
    </nc>
  </rcc>
  <rcc rId="63554" sId="12">
    <nc r="G234">
      <v>0</v>
    </nc>
  </rcc>
  <rcc rId="63555" sId="12">
    <nc r="H234">
      <v>0.4</v>
    </nc>
  </rcc>
  <rcc rId="63556" sId="12">
    <nc r="J234" t="inlineStr">
      <is>
        <t>ф №</t>
      </is>
    </nc>
  </rcc>
  <rcc rId="63557" sId="12">
    <oc r="L234" t="inlineStr">
      <is>
        <t>160кВА</t>
      </is>
    </oc>
    <nc r="L234"/>
  </rcc>
  <rcc rId="63558" sId="12">
    <nc r="A121">
      <v>94</v>
    </nc>
  </rcc>
  <rcc rId="63559" sId="12">
    <oc r="B121" t="inlineStr">
      <is>
        <t>Каякентские РЭС</t>
      </is>
    </oc>
    <nc r="B121" t="inlineStr">
      <is>
        <t>МВД  по РД, в лице зам. министра Баталиева А.М.</t>
      </is>
    </nc>
  </rcc>
  <rcc rId="63560" sId="12">
    <oc r="C121">
      <v>2079</v>
    </oc>
    <nc r="C121" t="inlineStr">
      <is>
        <t>Здание для ОМВД по России в С-Стальском районе на 110 мест</t>
      </is>
    </nc>
  </rcc>
  <rcc rId="63561" sId="12">
    <oc r="D121">
      <v>42695</v>
    </oc>
    <nc r="D121" t="inlineStr">
      <is>
        <t>РД, С-Стальский район, с. Ашага-Стал</t>
      </is>
    </nc>
  </rcc>
  <rcc rId="63562" sId="12">
    <oc r="E121" t="inlineStr">
      <is>
        <t>Хизриев Шамиль Магомедсаидович</t>
      </is>
    </oc>
    <nc r="E121">
      <v>288.7</v>
    </nc>
  </rcc>
  <rcc rId="63563" sId="12">
    <oc r="F121" t="inlineStr">
      <is>
        <t>ЛПХ "Хизриев Ш.М."</t>
      </is>
    </oc>
    <nc r="F121">
      <v>288.7</v>
    </nc>
  </rcc>
  <rcc rId="63564" sId="12">
    <oc r="G121" t="inlineStr">
      <is>
        <t>РД, Каякентский район, с. Каякент, на местности "Гемме тебе"</t>
      </is>
    </oc>
    <nc r="G121">
      <v>0</v>
    </nc>
  </rcc>
  <rcc rId="63565" sId="12">
    <oc r="H121">
      <v>15</v>
    </oc>
    <nc r="H121">
      <v>10</v>
    </nc>
  </rcc>
  <rcc rId="63566" sId="12">
    <oc r="I121">
      <v>15</v>
    </oc>
    <nc r="I121"/>
  </rcc>
  <rcc rId="63567" sId="12">
    <oc r="J121">
      <v>0</v>
    </oc>
    <nc r="J121"/>
  </rcc>
  <rcc rId="63568" sId="12">
    <oc r="K121">
      <v>10</v>
    </oc>
    <nc r="K121"/>
  </rcc>
  <rcc rId="63569" sId="12">
    <oc r="L121" t="inlineStr">
      <is>
        <t>25 кВА</t>
      </is>
    </oc>
    <nc r="L121"/>
  </rcc>
  <rcc rId="63570" sId="12">
    <oc r="M121" t="inlineStr">
      <is>
        <t>ф № 8</t>
      </is>
    </oc>
    <nc r="M121"/>
  </rcc>
  <rcc rId="63571" sId="12">
    <oc r="N121" t="inlineStr">
      <is>
        <t>Каякент           110/10 кВ</t>
      </is>
    </oc>
    <nc r="N121"/>
  </rcc>
  <rcc rId="63572" sId="12">
    <oc r="O121">
      <v>42696</v>
    </oc>
    <nc r="O121"/>
  </rcc>
  <rcc rId="63573" sId="12">
    <oc r="P121">
      <v>2123</v>
    </oc>
    <nc r="P121"/>
  </rcc>
  <rcc rId="63574" sId="12">
    <nc r="A361">
      <v>100</v>
    </nc>
  </rcc>
  <rcc rId="63575" sId="12">
    <oc r="B361" t="inlineStr">
      <is>
        <t>Каякентские РЭС</t>
      </is>
    </oc>
    <nc r="B361" t="inlineStr">
      <is>
        <t>Арсланалиева Умукусюм Ахмедовна</t>
      </is>
    </nc>
  </rcc>
  <rcc rId="63576" sId="12">
    <oc r="C361">
      <v>2259</v>
    </oc>
    <nc r="C361" t="inlineStr">
      <is>
        <t>кафе</t>
      </is>
    </nc>
  </rcc>
  <rcc rId="63577" sId="12">
    <oc r="D361">
      <v>42718</v>
    </oc>
    <nc r="D361" t="inlineStr">
      <is>
        <t>РД, г.Махачкала, пос. Красноармейск, Новострой 2-я линия, д.22</t>
      </is>
    </nc>
  </rcc>
  <rcc rId="63578" sId="12">
    <oc r="E361" t="inlineStr">
      <is>
        <t>Ахмедов Уллубий Магомедович</t>
      </is>
    </oc>
    <nc r="E361">
      <v>10</v>
    </nc>
  </rcc>
  <rcc rId="63579" sId="12">
    <oc r="F361" t="inlineStr">
      <is>
        <t xml:space="preserve">КФХ </t>
      </is>
    </oc>
    <nc r="F361">
      <v>10</v>
    </nc>
  </rcc>
  <rcc rId="63580" sId="12">
    <oc r="G361" t="inlineStr">
      <is>
        <t>РД, Каякентский район, с. Каякент</t>
      </is>
    </oc>
    <nc r="G361">
      <v>0</v>
    </nc>
  </rcc>
  <rcc rId="63581" sId="12">
    <oc r="H361">
      <v>10</v>
    </oc>
    <nc r="H361">
      <v>0.4</v>
    </nc>
  </rcc>
  <rcc rId="63582" sId="12">
    <oc r="I361">
      <v>10</v>
    </oc>
    <nc r="I361"/>
  </rcc>
  <rcc rId="63583" sId="12">
    <oc r="J361">
      <v>0</v>
    </oc>
    <nc r="J361"/>
  </rcc>
  <rcc rId="63584" sId="12">
    <oc r="K361">
      <v>0.4</v>
    </oc>
    <nc r="K361"/>
  </rcc>
  <rcc rId="63585" sId="12">
    <oc r="L361" t="inlineStr">
      <is>
        <t>19/160</t>
      </is>
    </oc>
    <nc r="L361"/>
  </rcc>
  <rcc rId="63586" sId="12">
    <oc r="M361" t="inlineStr">
      <is>
        <t>ф №5</t>
      </is>
    </oc>
    <nc r="M361"/>
  </rcc>
  <rcc rId="63587" sId="12">
    <oc r="N361" t="inlineStr">
      <is>
        <t>Каякент 110/10 кВ</t>
      </is>
    </oc>
    <nc r="N361"/>
  </rcc>
  <rcc rId="63588" sId="12">
    <oc r="O361">
      <v>42732</v>
    </oc>
    <nc r="O361"/>
  </rcc>
  <rcc rId="63589" sId="12">
    <oc r="P361">
      <v>2363</v>
    </oc>
    <nc r="P361"/>
  </rcc>
  <rcc rId="63590" sId="12">
    <nc r="A184">
      <v>101</v>
    </nc>
  </rcc>
  <rcc rId="63591" sId="12">
    <oc r="B184" t="inlineStr">
      <is>
        <t>Тляратинские РЭС (Цунтинский МУ)</t>
      </is>
    </oc>
    <nc r="B184" t="inlineStr">
      <is>
        <t>Умаров Усман Гаджиевич</t>
      </is>
    </nc>
  </rcc>
  <rcc rId="63592" sId="12">
    <oc r="C184">
      <v>2139</v>
    </oc>
    <nc r="C184" t="inlineStr">
      <is>
        <t>детская площадка</t>
      </is>
    </nc>
  </rcc>
  <rcc rId="63593" sId="12">
    <oc r="D184">
      <v>42709</v>
    </oc>
    <nc r="D184" t="inlineStr">
      <is>
        <t>РД, Казбековский район, с. Дылым, ул. Ш. Абуева</t>
      </is>
    </nc>
  </rcc>
  <rcc rId="63594" sId="12">
    <oc r="E184" t="inlineStr">
      <is>
        <t>Абдурахманова Аминат Алиевна</t>
      </is>
    </oc>
    <nc r="E184">
      <v>12</v>
    </nc>
  </rcc>
  <rcc rId="63595" sId="12">
    <oc r="F184" t="inlineStr">
      <is>
        <t>жилой дом</t>
      </is>
    </oc>
    <nc r="F184">
      <v>12</v>
    </nc>
  </rcc>
  <rcc rId="63596" sId="12">
    <oc r="G184" t="inlineStr">
      <is>
        <t>РД, Цумадинский район, с. Кидеро, ул. Х.Магомедова, д. 1</t>
      </is>
    </oc>
    <nc r="G184">
      <v>0</v>
    </nc>
  </rcc>
  <rcc rId="63597" sId="12">
    <oc r="H184">
      <v>5</v>
    </oc>
    <nc r="H184">
      <v>0.4</v>
    </nc>
  </rcc>
  <rcc rId="63598" sId="12">
    <oc r="I184">
      <v>5</v>
    </oc>
    <nc r="I184"/>
  </rcc>
  <rcc rId="63599" sId="12">
    <oc r="J184">
      <v>0</v>
    </oc>
    <nc r="J184" t="inlineStr">
      <is>
        <t>ф №</t>
      </is>
    </nc>
  </rcc>
  <rcc rId="63600" sId="12">
    <oc r="K184">
      <v>0.4</v>
    </oc>
    <nc r="K184"/>
  </rcc>
  <rcc rId="63601" sId="12">
    <oc r="L184" t="inlineStr">
      <is>
        <t>3/250</t>
      </is>
    </oc>
    <nc r="L184"/>
  </rcc>
  <rcc rId="63602" sId="12">
    <oc r="M184" t="inlineStr">
      <is>
        <t>ф №2</t>
      </is>
    </oc>
    <nc r="M184"/>
  </rcc>
  <rcc rId="63603" sId="12">
    <oc r="N184" t="inlineStr">
      <is>
        <t>Кидеро</t>
      </is>
    </oc>
    <nc r="N184"/>
  </rcc>
  <rcc rId="63604" sId="12">
    <oc r="O184">
      <v>42710</v>
    </oc>
    <nc r="O184"/>
  </rcc>
  <rcc rId="63605" sId="12">
    <oc r="P184">
      <v>2186</v>
    </oc>
    <nc r="P184"/>
  </rcc>
  <rcc rId="63606" sId="12">
    <nc r="A294">
      <v>103</v>
    </nc>
  </rcc>
  <rcc rId="63607" sId="12">
    <oc r="B294" t="inlineStr">
      <is>
        <t>Кизлярские ГЭС</t>
      </is>
    </oc>
    <nc r="B294" t="inlineStr">
      <is>
        <t>Мусаев Мавлутин Пирдамович</t>
      </is>
    </nc>
  </rcc>
  <rcc rId="63608" sId="12">
    <oc r="C294">
      <v>2227</v>
    </oc>
    <nc r="C294" t="inlineStr">
      <is>
        <t>жилой дом</t>
      </is>
    </nc>
  </rcc>
  <rcc rId="63609" sId="12">
    <oc r="D294">
      <v>42717</v>
    </oc>
    <nc r="D294" t="inlineStr">
      <is>
        <t>РД, г. Махачкала,  МКР Авиаагрегат", уч. 29 "а"</t>
      </is>
    </nc>
  </rcc>
  <rcc rId="63610" sId="12">
    <oc r="E294" t="inlineStr">
      <is>
        <t>Гаджимагомедов Вадим Маллагисинович</t>
      </is>
    </oc>
    <nc r="E294">
      <v>4</v>
    </nc>
  </rcc>
  <rcc rId="63611" sId="12">
    <oc r="F294" t="inlineStr">
      <is>
        <t>жилой дом</t>
      </is>
    </oc>
    <nc r="F294">
      <v>4</v>
    </nc>
  </rcc>
  <rcc rId="63612" sId="12">
    <oc r="G294" t="inlineStr">
      <is>
        <t>РД, г.Кизляр, ул. Таловская, 17</t>
      </is>
    </oc>
    <nc r="G294">
      <v>0</v>
    </nc>
  </rcc>
  <rcc rId="63613" sId="12">
    <oc r="H294">
      <v>10</v>
    </oc>
    <nc r="H294">
      <v>0.22</v>
    </nc>
  </rcc>
  <rcc rId="63614" sId="12">
    <oc r="I294">
      <v>10</v>
    </oc>
    <nc r="I294"/>
  </rcc>
  <rcc rId="63615" sId="12">
    <oc r="J294">
      <v>0</v>
    </oc>
    <nc r="J294"/>
  </rcc>
  <rcc rId="63616" sId="12">
    <oc r="K294">
      <v>0.4</v>
    </oc>
    <nc r="K294"/>
  </rcc>
  <rcc rId="63617" sId="12">
    <oc r="L294" t="inlineStr">
      <is>
        <t>121/250</t>
      </is>
    </oc>
    <nc r="L294"/>
  </rcc>
  <rcc rId="63618" sId="12">
    <oc r="M294" t="inlineStr">
      <is>
        <t>ф №8</t>
      </is>
    </oc>
    <nc r="M294"/>
  </rcc>
  <rcc rId="63619" sId="12">
    <oc r="N294" t="inlineStr">
      <is>
        <t xml:space="preserve">Кизляр -1 </t>
      </is>
    </oc>
    <nc r="N294"/>
  </rcc>
  <rcc rId="63620" sId="12">
    <oc r="O294">
      <v>42718</v>
    </oc>
    <nc r="O294"/>
  </rcc>
  <rcc rId="63621" sId="12">
    <oc r="P294">
      <v>2296</v>
    </oc>
    <nc r="P294"/>
  </rcc>
  <rcc rId="63622" sId="12">
    <nc r="A245">
      <v>110</v>
    </nc>
  </rcc>
  <rcc rId="63623" sId="12">
    <oc r="B245" t="inlineStr">
      <is>
        <t>Кизлярские РЭС</t>
      </is>
    </oc>
    <nc r="B245" t="inlineStr">
      <is>
        <t>Сафарова Лурпери Джелиловна</t>
      </is>
    </nc>
  </rcc>
  <rcc rId="63624" sId="12">
    <oc r="C245">
      <v>2195</v>
    </oc>
    <nc r="C245" t="inlineStr">
      <is>
        <t>жилой дом</t>
      </is>
    </nc>
  </rcc>
  <rcc rId="63625" sId="12">
    <oc r="D245">
      <v>42711</v>
    </oc>
    <nc r="D245" t="inlineStr">
      <is>
        <t>г. Махачкала, в районе ПАП-2, по ул. Маяковского</t>
      </is>
    </nc>
  </rcc>
  <rcc rId="63626" sId="12">
    <oc r="E245" t="inlineStr">
      <is>
        <t>Магомедов Рамазан Муслимович</t>
      </is>
    </oc>
    <nc r="E245">
      <v>5</v>
    </nc>
  </rcc>
  <rcc rId="63627" sId="12">
    <oc r="F245" t="inlineStr">
      <is>
        <t>дробилка</t>
      </is>
    </oc>
    <nc r="F245">
      <v>5</v>
    </nc>
  </rcc>
  <rcc rId="63628" sId="12">
    <oc r="G245" t="inlineStr">
      <is>
        <t>РД, Кизлярский район, с. Им. Шаумяна, ул. Ленина, 7А</t>
      </is>
    </oc>
    <nc r="G245">
      <v>0</v>
    </nc>
  </rcc>
  <rcc rId="63629" sId="12">
    <oc r="H245">
      <v>15</v>
    </oc>
    <nc r="H245">
      <v>0.4</v>
    </nc>
  </rcc>
  <rcc rId="63630" sId="12">
    <oc r="I245">
      <v>15</v>
    </oc>
    <nc r="I245"/>
  </rcc>
  <rcc rId="63631" sId="12">
    <oc r="J245">
      <v>0</v>
    </oc>
    <nc r="J245"/>
  </rcc>
  <rcc rId="63632" sId="12">
    <oc r="K245">
      <v>0.4</v>
    </oc>
    <nc r="K245"/>
  </rcc>
  <rcc rId="63633" sId="12">
    <oc r="L245" t="inlineStr">
      <is>
        <t>01.03.05/250</t>
      </is>
    </oc>
    <nc r="L245"/>
  </rcc>
  <rcc rId="63634" sId="12">
    <oc r="M245" t="inlineStr">
      <is>
        <t>ф №3</t>
      </is>
    </oc>
    <nc r="M245"/>
  </rcc>
  <rcc rId="63635" sId="12">
    <oc r="N245" t="inlineStr">
      <is>
        <t>Кизляр-1</t>
      </is>
    </oc>
    <nc r="N245"/>
  </rcc>
  <rcc rId="63636" sId="12">
    <oc r="O245">
      <v>42713</v>
    </oc>
    <nc r="O245"/>
  </rcc>
  <rcc rId="63637" sId="12">
    <oc r="P245">
      <v>2247</v>
    </oc>
    <nc r="P245"/>
  </rcc>
  <rcc rId="63638" sId="12">
    <oc r="B482" t="inlineStr">
      <is>
        <t>Кизлярский РЭС/ПУ ЗЭС</t>
      </is>
    </oc>
    <nc r="B482"/>
  </rcc>
  <rcc rId="63639" sId="12">
    <oc r="C482">
      <v>265</v>
    </oc>
    <nc r="C482"/>
  </rcc>
  <rcc rId="63640" sId="12">
    <oc r="D482">
      <v>42675</v>
    </oc>
    <nc r="D482"/>
  </rcc>
  <rcc rId="63641" sId="12">
    <oc r="E482" t="inlineStr">
      <is>
        <t>Мамаев Мамай Казанапович</t>
      </is>
    </oc>
    <nc r="E482"/>
  </rcc>
  <rcc rId="63642" sId="12">
    <oc r="F482" t="inlineStr">
      <is>
        <t>жилой дом</t>
      </is>
    </oc>
    <nc r="F482"/>
  </rcc>
  <rcc rId="63643" sId="12">
    <oc r="G482" t="inlineStr">
      <is>
        <t>Кизлярский район, с. Краснооктябрьское</t>
      </is>
    </oc>
    <nc r="G482"/>
  </rcc>
  <rcc rId="63644" sId="12">
    <oc r="H482">
      <v>4</v>
    </oc>
    <nc r="H482"/>
  </rcc>
  <rcc rId="63645" sId="12">
    <oc r="I482">
      <v>4</v>
    </oc>
    <nc r="I482"/>
  </rcc>
  <rcc rId="63646" sId="12">
    <oc r="J482">
      <v>0</v>
    </oc>
    <nc r="J482"/>
  </rcc>
  <rcc rId="63647" sId="12">
    <oc r="K482">
      <v>0.4</v>
    </oc>
    <nc r="K482"/>
  </rcc>
  <rcc rId="63648" sId="12">
    <oc r="L482" t="inlineStr">
      <is>
        <t>011301/250 кВА</t>
      </is>
    </oc>
    <nc r="L482"/>
  </rcc>
  <rcc rId="63649" sId="12">
    <oc r="M482" t="inlineStr">
      <is>
        <t>ф№13</t>
      </is>
    </oc>
    <nc r="M482"/>
  </rcc>
  <rcc rId="63650" sId="12">
    <oc r="N482" t="inlineStr">
      <is>
        <t>Кизляр-1</t>
      </is>
    </oc>
    <nc r="N482"/>
  </rcc>
  <rcc rId="63651" sId="12">
    <oc r="O482">
      <v>42675</v>
    </oc>
    <nc r="O482"/>
  </rcc>
  <rcc rId="63652" sId="12">
    <oc r="P482">
      <v>265</v>
    </oc>
    <nc r="P482"/>
  </rcc>
  <rcc rId="63653" sId="12">
    <oc r="B487" t="inlineStr">
      <is>
        <t>Кизлярский РЭС/ПУ ЗЭС</t>
      </is>
    </oc>
    <nc r="B487"/>
  </rcc>
  <rcc rId="63654" sId="12">
    <oc r="C487">
      <v>270</v>
    </oc>
    <nc r="C487"/>
  </rcc>
  <rcc rId="63655" sId="12">
    <oc r="D487">
      <v>42677</v>
    </oc>
    <nc r="D487"/>
  </rcc>
  <rcc rId="63656" sId="12">
    <oc r="E487" t="inlineStr">
      <is>
        <t>Абдулаева Кавсарат Курбановна</t>
      </is>
    </oc>
    <nc r="E487"/>
  </rcc>
  <rcc rId="63657" sId="12">
    <oc r="F487" t="inlineStr">
      <is>
        <t>жилой дом</t>
      </is>
    </oc>
    <nc r="F487"/>
  </rcc>
  <rcc rId="63658" sId="12">
    <oc r="G487" t="inlineStr">
      <is>
        <t>Кизлярский район, с. Кр. Восход</t>
      </is>
    </oc>
    <nc r="G487"/>
  </rcc>
  <rcc rId="63659" sId="12">
    <oc r="H487">
      <v>4</v>
    </oc>
    <nc r="H487"/>
  </rcc>
  <rcc rId="63660" sId="12">
    <oc r="I487">
      <v>4</v>
    </oc>
    <nc r="I487"/>
  </rcc>
  <rcc rId="63661" sId="12">
    <oc r="J487">
      <v>0</v>
    </oc>
    <nc r="J487"/>
  </rcc>
  <rcc rId="63662" sId="12">
    <oc r="K487">
      <v>0.4</v>
    </oc>
    <nc r="K487"/>
  </rcc>
  <rcc rId="63663" sId="12">
    <oc r="L487" t="inlineStr">
      <is>
        <t>010303/160 кВА</t>
      </is>
    </oc>
    <nc r="L487"/>
  </rcc>
  <rcc rId="63664" sId="12">
    <oc r="M487" t="inlineStr">
      <is>
        <t>ф№3</t>
      </is>
    </oc>
    <nc r="M487"/>
  </rcc>
  <rcc rId="63665" sId="12">
    <oc r="N487" t="inlineStr">
      <is>
        <t>Кизляр-1</t>
      </is>
    </oc>
    <nc r="N487"/>
  </rcc>
  <rcc rId="63666" sId="12">
    <oc r="O487">
      <v>42677</v>
    </oc>
    <nc r="O487"/>
  </rcc>
  <rcc rId="63667" sId="12">
    <oc r="P487">
      <v>270</v>
    </oc>
    <nc r="P487"/>
  </rcc>
  <rcc rId="63668" sId="12">
    <oc r="B488" t="inlineStr">
      <is>
        <t>Кизлярский РЭС/ПУ ЗЭС</t>
      </is>
    </oc>
    <nc r="B488"/>
  </rcc>
  <rcc rId="63669" sId="12">
    <oc r="C488">
      <v>271</v>
    </oc>
    <nc r="C488"/>
  </rcc>
  <rcc rId="63670" sId="12">
    <oc r="D488">
      <v>42684</v>
    </oc>
    <nc r="D488"/>
  </rcc>
  <rcc rId="63671" sId="12">
    <oc r="E488" t="inlineStr">
      <is>
        <t>Омаров Курбанали Омарович</t>
      </is>
    </oc>
    <nc r="E488"/>
  </rcc>
  <rcc rId="63672" sId="12">
    <oc r="F488" t="inlineStr">
      <is>
        <t>жилой дом</t>
      </is>
    </oc>
    <nc r="F488"/>
  </rcc>
  <rcc rId="63673" sId="12">
    <oc r="G488" t="inlineStr">
      <is>
        <t>Кизлярский район, с. Кр. Восход</t>
      </is>
    </oc>
    <nc r="G488"/>
  </rcc>
  <rcc rId="63674" sId="12">
    <oc r="H488">
      <v>4</v>
    </oc>
    <nc r="H488"/>
  </rcc>
  <rcc rId="63675" sId="12">
    <oc r="I488">
      <v>4</v>
    </oc>
    <nc r="I488"/>
  </rcc>
  <rcc rId="63676" sId="12">
    <oc r="J488">
      <v>0</v>
    </oc>
    <nc r="J488"/>
  </rcc>
  <rcc rId="63677" sId="12">
    <oc r="K488">
      <v>0.4</v>
    </oc>
    <nc r="K488"/>
  </rcc>
  <rcc rId="63678" sId="12">
    <oc r="L488" t="inlineStr">
      <is>
        <t>010215/250 кВА</t>
      </is>
    </oc>
    <nc r="L488"/>
  </rcc>
  <rcc rId="63679" sId="12">
    <oc r="M488" t="inlineStr">
      <is>
        <t>ф№3</t>
      </is>
    </oc>
    <nc r="M488"/>
  </rcc>
  <rcc rId="63680" sId="12">
    <oc r="N488" t="inlineStr">
      <is>
        <t>Кизляр-1</t>
      </is>
    </oc>
    <nc r="N488"/>
  </rcc>
  <rcc rId="63681" sId="12">
    <oc r="O488">
      <v>42684</v>
    </oc>
    <nc r="O488"/>
  </rcc>
  <rcc rId="63682" sId="12">
    <oc r="P488">
      <v>271</v>
    </oc>
    <nc r="P488"/>
  </rcc>
  <rcc rId="63683" sId="12">
    <oc r="B490" t="inlineStr">
      <is>
        <t>Кизлярский РЭС/ПУ ЗЭС</t>
      </is>
    </oc>
    <nc r="B490"/>
  </rcc>
  <rcc rId="63684" sId="12">
    <oc r="C490">
      <v>273</v>
    </oc>
    <nc r="C490"/>
  </rcc>
  <rcc rId="63685" sId="12">
    <oc r="D490">
      <v>42684</v>
    </oc>
    <nc r="D490"/>
  </rcc>
  <rcc rId="63686" sId="12">
    <oc r="E490" t="inlineStr">
      <is>
        <t>Магомедов Сайпудин Вахидович</t>
      </is>
    </oc>
    <nc r="E490"/>
  </rcc>
  <rcc rId="63687" sId="12">
    <oc r="F490" t="inlineStr">
      <is>
        <t>жилой дом</t>
      </is>
    </oc>
    <nc r="F490"/>
  </rcc>
  <rcc rId="63688" sId="12">
    <oc r="G490" t="inlineStr">
      <is>
        <t>Кизлярский район, с. Шаумян</t>
      </is>
    </oc>
    <nc r="G490"/>
  </rcc>
  <rcc rId="63689" sId="12">
    <oc r="H490">
      <v>4</v>
    </oc>
    <nc r="H490"/>
  </rcc>
  <rcc rId="63690" sId="12">
    <oc r="I490">
      <v>4</v>
    </oc>
    <nc r="I490"/>
  </rcc>
  <rcc rId="63691" sId="12">
    <oc r="J490">
      <v>0</v>
    </oc>
    <nc r="J490"/>
  </rcc>
  <rcc rId="63692" sId="12">
    <oc r="K490">
      <v>0.4</v>
    </oc>
    <nc r="K490"/>
  </rcc>
  <rcc rId="63693" sId="12">
    <oc r="L490" t="inlineStr">
      <is>
        <t>010211/160 кВА</t>
      </is>
    </oc>
    <nc r="L490"/>
  </rcc>
  <rcc rId="63694" sId="12">
    <oc r="M490" t="inlineStr">
      <is>
        <t>ф№2</t>
      </is>
    </oc>
    <nc r="M490"/>
  </rcc>
  <rcc rId="63695" sId="12">
    <oc r="N490" t="inlineStr">
      <is>
        <t>Кизляр-1</t>
      </is>
    </oc>
    <nc r="N490"/>
  </rcc>
  <rcc rId="63696" sId="12">
    <oc r="O490">
      <v>42684</v>
    </oc>
    <nc r="O490"/>
  </rcc>
  <rcc rId="63697" sId="12">
    <oc r="P490">
      <v>273</v>
    </oc>
    <nc r="P490"/>
  </rcc>
  <rcc rId="63698" sId="12">
    <oc r="B504" t="inlineStr">
      <is>
        <t>Кизлярский РЭС/ПУ ЗЭС</t>
      </is>
    </oc>
    <nc r="B504"/>
  </rcc>
  <rcc rId="63699" sId="12">
    <oc r="C504">
      <v>287</v>
    </oc>
    <nc r="C504"/>
  </rcc>
  <rcc rId="63700" sId="12">
    <oc r="D504">
      <v>42697</v>
    </oc>
    <nc r="D504"/>
  </rcc>
  <rcc rId="63701" sId="12">
    <oc r="E504" t="inlineStr">
      <is>
        <t>Магомедова Мисуд Гаджиевна</t>
      </is>
    </oc>
    <nc r="E504"/>
  </rcc>
  <rcc rId="63702" sId="12">
    <oc r="F504" t="inlineStr">
      <is>
        <t>жилой дом</t>
      </is>
    </oc>
    <nc r="F504"/>
  </rcc>
  <rcc rId="63703" sId="12">
    <oc r="G504" t="inlineStr">
      <is>
        <t>Кизлярский район, с.Юбилейное</t>
      </is>
    </oc>
    <nc r="G504"/>
  </rcc>
  <rcc rId="63704" sId="12">
    <oc r="H504">
      <v>4</v>
    </oc>
    <nc r="H504"/>
  </rcc>
  <rcc rId="63705" sId="12">
    <oc r="I504">
      <v>4</v>
    </oc>
    <nc r="I504"/>
  </rcc>
  <rcc rId="63706" sId="12">
    <oc r="J504">
      <v>0</v>
    </oc>
    <nc r="J504"/>
  </rcc>
  <rcc rId="63707" sId="12">
    <oc r="K504">
      <v>0.4</v>
    </oc>
    <nc r="K504"/>
  </rcc>
  <rcc rId="63708" sId="12">
    <oc r="L504" t="inlineStr">
      <is>
        <t>010220/160 кВА</t>
      </is>
    </oc>
    <nc r="L504"/>
  </rcc>
  <rcc rId="63709" sId="12">
    <oc r="M504" t="inlineStr">
      <is>
        <t>ф№2</t>
      </is>
    </oc>
    <nc r="M504"/>
  </rcc>
  <rcc rId="63710" sId="12">
    <oc r="N504" t="inlineStr">
      <is>
        <t>Кизляр-1</t>
      </is>
    </oc>
    <nc r="N504"/>
  </rcc>
  <rcc rId="63711" sId="12">
    <oc r="O504">
      <v>42697</v>
    </oc>
    <nc r="O504"/>
  </rcc>
  <rcc rId="63712" sId="12">
    <oc r="P504">
      <v>287</v>
    </oc>
    <nc r="P504"/>
  </rcc>
  <rcc rId="63713" sId="12">
    <oc r="B510" t="inlineStr">
      <is>
        <t>Кизлярский РЭС/ПУ ЗЭС</t>
      </is>
    </oc>
    <nc r="B510"/>
  </rcc>
  <rcc rId="63714" sId="12">
    <oc r="C510">
      <v>293</v>
    </oc>
    <nc r="C510"/>
  </rcc>
  <rcc rId="63715" sId="12">
    <oc r="D510">
      <v>42702</v>
    </oc>
    <nc r="D510"/>
  </rcc>
  <rcc rId="63716" sId="12">
    <oc r="E510" t="inlineStr">
      <is>
        <t>Нурулаев Давуд Насрулаевич</t>
      </is>
    </oc>
    <nc r="E510"/>
  </rcc>
  <rcc rId="63717" sId="12">
    <oc r="F510" t="inlineStr">
      <is>
        <t>жилой дом</t>
      </is>
    </oc>
    <nc r="F510"/>
  </rcc>
  <rcc rId="63718" sId="12">
    <oc r="G510" t="inlineStr">
      <is>
        <t>Кизлярский район, с. Опытное поле</t>
      </is>
    </oc>
    <nc r="G510"/>
  </rcc>
  <rcc rId="63719" sId="12">
    <oc r="H510">
      <v>4</v>
    </oc>
    <nc r="H510"/>
  </rcc>
  <rcc rId="63720" sId="12">
    <oc r="I510">
      <v>4</v>
    </oc>
    <nc r="I510"/>
  </rcc>
  <rcc rId="63721" sId="12">
    <oc r="J510">
      <v>0</v>
    </oc>
    <nc r="J510"/>
  </rcc>
  <rcc rId="63722" sId="12">
    <oc r="K510">
      <v>0.4</v>
    </oc>
    <nc r="K510"/>
  </rcc>
  <rcc rId="63723" sId="12">
    <oc r="L510" t="inlineStr">
      <is>
        <t>010301/63 кВА</t>
      </is>
    </oc>
    <nc r="L510"/>
  </rcc>
  <rcc rId="63724" sId="12">
    <oc r="M510" t="inlineStr">
      <is>
        <t>ф№3</t>
      </is>
    </oc>
    <nc r="M510"/>
  </rcc>
  <rcc rId="63725" sId="12">
    <oc r="N510" t="inlineStr">
      <is>
        <t>Кизляр-1</t>
      </is>
    </oc>
    <nc r="N510"/>
  </rcc>
  <rcc rId="63726" sId="12">
    <oc r="O510">
      <v>42702</v>
    </oc>
    <nc r="O510"/>
  </rcc>
  <rcc rId="63727" sId="12">
    <oc r="P510">
      <v>293</v>
    </oc>
    <nc r="P510"/>
  </rcc>
  <rcc rId="63728" sId="12">
    <oc r="B523" t="inlineStr">
      <is>
        <t>Кизлярский РЭС/ПУ ЗЭС</t>
      </is>
    </oc>
    <nc r="B523"/>
  </rcc>
  <rcc rId="63729" sId="12">
    <oc r="C523">
      <v>306</v>
    </oc>
    <nc r="C523"/>
  </rcc>
  <rcc rId="63730" sId="12">
    <oc r="D523">
      <v>42712</v>
    </oc>
    <nc r="D523"/>
  </rcc>
  <rcc rId="63731" sId="12">
    <oc r="E523" t="inlineStr">
      <is>
        <t>Ильясов Рабадан Джабраилович</t>
      </is>
    </oc>
    <nc r="E523"/>
  </rcc>
  <rcc rId="63732" sId="12">
    <oc r="F523" t="inlineStr">
      <is>
        <t>жилой дом</t>
      </is>
    </oc>
    <nc r="F523"/>
  </rcc>
  <rcc rId="63733" sId="12">
    <oc r="G523" t="inlineStr">
      <is>
        <t>Кизлярский район, с. Кирова</t>
      </is>
    </oc>
    <nc r="G523"/>
  </rcc>
  <rcc rId="63734" sId="12">
    <oc r="H523">
      <v>4</v>
    </oc>
    <nc r="H523"/>
  </rcc>
  <rcc rId="63735" sId="12">
    <oc r="I523">
      <v>4</v>
    </oc>
    <nc r="I523"/>
  </rcc>
  <rcc rId="63736" sId="12">
    <oc r="J523">
      <v>0</v>
    </oc>
    <nc r="J523"/>
  </rcc>
  <rcc rId="63737" sId="12">
    <oc r="K523">
      <v>0.4</v>
    </oc>
    <nc r="K523"/>
  </rcc>
  <rcc rId="63738" sId="12">
    <oc r="L523" t="inlineStr">
      <is>
        <t>010216/160 кВА</t>
      </is>
    </oc>
    <nc r="L523"/>
  </rcc>
  <rcc rId="63739" sId="12">
    <oc r="M523" t="inlineStr">
      <is>
        <t>ф№2</t>
      </is>
    </oc>
    <nc r="M523"/>
  </rcc>
  <rcc rId="63740" sId="12">
    <oc r="N523" t="inlineStr">
      <is>
        <t>Кизляр-1</t>
      </is>
    </oc>
    <nc r="N523"/>
  </rcc>
  <rcc rId="63741" sId="12">
    <oc r="O523">
      <v>42712</v>
    </oc>
    <nc r="O523"/>
  </rcc>
  <rcc rId="63742" sId="12">
    <oc r="P523">
      <v>306</v>
    </oc>
    <nc r="P523"/>
  </rcc>
  <rcc rId="63743" sId="12">
    <oc r="B528" t="inlineStr">
      <is>
        <t>Кизлярский РЭС/ПУ ЗЭС</t>
      </is>
    </oc>
    <nc r="B528"/>
  </rcc>
  <rcc rId="63744" sId="12">
    <oc r="C528">
      <v>311</v>
    </oc>
    <nc r="C528"/>
  </rcc>
  <rcc rId="63745" sId="12">
    <oc r="D528">
      <v>42718</v>
    </oc>
    <nc r="D528"/>
  </rcc>
  <rcc rId="63746" sId="12">
    <oc r="E528" t="inlineStr">
      <is>
        <t>Магомедов Магомед Гаджиевич</t>
      </is>
    </oc>
    <nc r="E528"/>
  </rcc>
  <rcc rId="63747" sId="12">
    <oc r="F528" t="inlineStr">
      <is>
        <t>жилой дом</t>
      </is>
    </oc>
    <nc r="F528"/>
  </rcc>
  <rcc rId="63748" sId="12">
    <oc r="G528" t="inlineStr">
      <is>
        <t>Кизлярский район, с. Юбилейное</t>
      </is>
    </oc>
    <nc r="G528"/>
  </rcc>
  <rcc rId="63749" sId="12">
    <oc r="H528">
      <v>4</v>
    </oc>
    <nc r="H528"/>
  </rcc>
  <rcc rId="63750" sId="12">
    <oc r="I528">
      <v>4</v>
    </oc>
    <nc r="I528"/>
  </rcc>
  <rcc rId="63751" sId="12">
    <oc r="J528">
      <v>0</v>
    </oc>
    <nc r="J528"/>
  </rcc>
  <rcc rId="63752" sId="12">
    <oc r="K528">
      <v>0.4</v>
    </oc>
    <nc r="K528"/>
  </rcc>
  <rcc rId="63753" sId="12">
    <oc r="L528" t="inlineStr">
      <is>
        <t>010220/100 кВА</t>
      </is>
    </oc>
    <nc r="L528"/>
  </rcc>
  <rcc rId="63754" sId="12">
    <oc r="M528" t="inlineStr">
      <is>
        <t>ф№2</t>
      </is>
    </oc>
    <nc r="M528"/>
  </rcc>
  <rcc rId="63755" sId="12">
    <oc r="N528" t="inlineStr">
      <is>
        <t>Кизляр-1</t>
      </is>
    </oc>
    <nc r="N528"/>
  </rcc>
  <rcc rId="63756" sId="12">
    <oc r="O528">
      <v>42718</v>
    </oc>
    <nc r="O528"/>
  </rcc>
  <rcc rId="63757" sId="12">
    <oc r="P528">
      <v>311</v>
    </oc>
    <nc r="P528"/>
  </rcc>
  <rcc rId="63758" sId="12">
    <oc r="B136" t="inlineStr">
      <is>
        <t>Кизлярские ГЭС</t>
      </is>
    </oc>
    <nc r="B136"/>
  </rcc>
  <rcc rId="63759" sId="12">
    <oc r="C136">
      <v>2099</v>
    </oc>
    <nc r="C136"/>
  </rcc>
  <rcc rId="63760" sId="12">
    <oc r="D136">
      <v>42697</v>
    </oc>
    <nc r="D136"/>
  </rcc>
  <rcc rId="63761" sId="12">
    <oc r="E136" t="inlineStr">
      <is>
        <t>Гаврилов Владислав Вадимович</t>
      </is>
    </oc>
    <nc r="E136"/>
  </rcc>
  <rcc rId="63762" sId="12">
    <oc r="F136" t="inlineStr">
      <is>
        <t>СТО</t>
      </is>
    </oc>
    <nc r="F136"/>
  </rcc>
  <rcc rId="63763" sId="12">
    <oc r="G136" t="inlineStr">
      <is>
        <t>РД, г.Кизляр, ул.К.Солоненко, 30/1, зона малоэтажных индивидуальных жилых домов с уч-ми Ж-3-7</t>
      </is>
    </oc>
    <nc r="G136"/>
  </rcc>
  <rcc rId="63764" sId="12">
    <oc r="H136">
      <v>5</v>
    </oc>
    <nc r="H136"/>
  </rcc>
  <rcc rId="63765" sId="12">
    <oc r="I136">
      <v>5</v>
    </oc>
    <nc r="I136"/>
  </rcc>
  <rcc rId="63766" sId="12">
    <oc r="J136">
      <v>0</v>
    </oc>
    <nc r="J136"/>
  </rcc>
  <rcc rId="63767" sId="12">
    <oc r="K136">
      <v>0.4</v>
    </oc>
    <nc r="K136"/>
  </rcc>
  <rcc rId="63768" sId="12">
    <oc r="L136" t="inlineStr">
      <is>
        <t>15/315</t>
      </is>
    </oc>
    <nc r="L136"/>
  </rcc>
  <rcc rId="63769" sId="12">
    <oc r="M136" t="inlineStr">
      <is>
        <t>ф № 10</t>
      </is>
    </oc>
    <nc r="M136"/>
  </rcc>
  <rcc rId="63770" sId="12">
    <oc r="N136" t="inlineStr">
      <is>
        <t>Кизляр-1 110/35/10 кВ</t>
      </is>
    </oc>
    <nc r="N136"/>
  </rcc>
  <rcc rId="63771" sId="12">
    <oc r="O136">
      <v>42698</v>
    </oc>
    <nc r="O136"/>
  </rcc>
  <rcc rId="63772" sId="12">
    <oc r="P136">
      <v>2138</v>
    </oc>
    <nc r="P136"/>
  </rcc>
  <rcc rId="63773" sId="12">
    <oc r="B180" t="inlineStr">
      <is>
        <t>Кизлярские ГЭС</t>
      </is>
    </oc>
    <nc r="B180"/>
  </rcc>
  <rcc rId="63774" sId="12">
    <oc r="C180">
      <v>2141</v>
    </oc>
    <nc r="C180"/>
  </rcc>
  <rcc rId="63775" sId="12">
    <oc r="D180">
      <v>42709</v>
    </oc>
    <nc r="D180"/>
  </rcc>
  <rcc rId="63776" sId="12">
    <oc r="E180" t="inlineStr">
      <is>
        <t>Гамзаев Руслан Ибрагимович</t>
      </is>
    </oc>
    <nc r="E180"/>
  </rcc>
  <rcc rId="63777" sId="12">
    <oc r="F180" t="inlineStr">
      <is>
        <t>жилой дом</t>
      </is>
    </oc>
    <nc r="F180"/>
  </rcc>
  <rcc rId="63778" sId="12">
    <oc r="G180" t="inlineStr">
      <is>
        <t>РД, г. Кизляр, ул. Транспортная, 20/7</t>
      </is>
    </oc>
    <nc r="G180"/>
  </rcc>
  <rcc rId="63779" sId="12">
    <oc r="H180">
      <v>5</v>
    </oc>
    <nc r="H180"/>
  </rcc>
  <rcc rId="63780" sId="12">
    <oc r="I180">
      <v>5</v>
    </oc>
    <nc r="I180"/>
  </rcc>
  <rcc rId="63781" sId="12">
    <oc r="J180">
      <v>0</v>
    </oc>
    <nc r="J180"/>
  </rcc>
  <rcc rId="63782" sId="12">
    <oc r="K180">
      <v>0.4</v>
    </oc>
    <nc r="K180"/>
  </rcc>
  <rcc rId="63783" sId="12">
    <oc r="L180" t="inlineStr">
      <is>
        <t>36/400</t>
      </is>
    </oc>
    <nc r="L180"/>
  </rcc>
  <rcc rId="63784" sId="12">
    <oc r="M180" t="inlineStr">
      <is>
        <t>ф №10</t>
      </is>
    </oc>
    <nc r="M180"/>
  </rcc>
  <rcc rId="63785" sId="12">
    <oc r="N180" t="inlineStr">
      <is>
        <t>Кизляр-1 110/35/10 кВ</t>
      </is>
    </oc>
    <nc r="N180"/>
  </rcc>
  <rcc rId="63786" sId="12">
    <oc r="O180">
      <v>42710</v>
    </oc>
    <nc r="O180"/>
  </rcc>
  <rcc rId="63787" sId="12">
    <oc r="P180">
      <v>2182</v>
    </oc>
    <nc r="P180"/>
  </rcc>
  <rcc rId="63788" sId="12">
    <oc r="B256" t="inlineStr">
      <is>
        <t>Кизлярские ГЭС</t>
      </is>
    </oc>
    <nc r="B256"/>
  </rcc>
  <rcc rId="63789" sId="12">
    <oc r="C256">
      <v>2219</v>
    </oc>
    <nc r="C256"/>
  </rcc>
  <rcc rId="63790" sId="12">
    <oc r="D256">
      <v>42716</v>
    </oc>
    <nc r="D256"/>
  </rcc>
  <rcc rId="63791" sId="12">
    <oc r="E256" t="inlineStr">
      <is>
        <t>с/т "Ветеран", в лице председателя Зубаковой Джамилят Исмаиловны</t>
      </is>
    </oc>
    <nc r="E256"/>
  </rcc>
  <rcc rId="63792" sId="12">
    <oc r="F256" t="inlineStr">
      <is>
        <t>жилой МКР</t>
      </is>
    </oc>
    <nc r="F256"/>
  </rcc>
  <rcc rId="63793" sId="12">
    <oc r="G256" t="inlineStr">
      <is>
        <t>РД, г.Кизляр, д/о "Ветеран"</t>
      </is>
    </oc>
    <nc r="G256"/>
  </rcc>
  <rcc rId="63794" sId="12">
    <oc r="H256">
      <v>40</v>
    </oc>
    <nc r="H256"/>
  </rcc>
  <rcc rId="63795" sId="12">
    <oc r="I256">
      <v>40</v>
    </oc>
    <nc r="I256"/>
  </rcc>
  <rcc rId="63796" sId="12">
    <oc r="J256">
      <v>0</v>
    </oc>
    <nc r="J256"/>
  </rcc>
  <rcc rId="63797" sId="12">
    <oc r="K256">
      <v>10</v>
    </oc>
    <nc r="K256"/>
  </rcc>
  <rcc rId="63798" sId="12">
    <oc r="L256" t="inlineStr">
      <is>
        <t>63 кВА</t>
      </is>
    </oc>
    <nc r="L256"/>
  </rcc>
  <rcc rId="63799" sId="12">
    <oc r="M256" t="inlineStr">
      <is>
        <t>ф №5</t>
      </is>
    </oc>
    <nc r="M256"/>
  </rcc>
  <rcc rId="63800" sId="12">
    <oc r="N256" t="inlineStr">
      <is>
        <t>Кизляр-1 110/35/10 кВ</t>
      </is>
    </oc>
    <nc r="N256"/>
  </rcc>
  <rcc rId="63801" sId="12">
    <oc r="O256">
      <v>42716</v>
    </oc>
    <nc r="O256"/>
  </rcc>
  <rcc rId="63802" sId="12">
    <oc r="P256">
      <v>2258</v>
    </oc>
    <nc r="P256"/>
  </rcc>
  <rcc rId="63803" sId="12">
    <oc r="B491" t="inlineStr">
      <is>
        <t>Кизлярский РЭС/ПУ ЗЭС</t>
      </is>
    </oc>
    <nc r="B491"/>
  </rcc>
  <rcc rId="63804" sId="12">
    <oc r="C491">
      <v>274</v>
    </oc>
    <nc r="C491"/>
  </rcc>
  <rcc rId="63805" sId="12">
    <oc r="D491">
      <v>42685</v>
    </oc>
    <nc r="D491"/>
  </rcc>
  <rcc rId="63806" sId="12">
    <oc r="E491" t="inlineStr">
      <is>
        <t>Балина Любовь Васильевна</t>
      </is>
    </oc>
    <nc r="E491"/>
  </rcc>
  <rcc rId="63807" sId="12">
    <oc r="F491" t="inlineStr">
      <is>
        <t>жилой дом</t>
      </is>
    </oc>
    <nc r="F491"/>
  </rcc>
  <rcc rId="63808" sId="12">
    <oc r="G491" t="inlineStr">
      <is>
        <t xml:space="preserve">Кизлярский район, п. Юбилейное </t>
      </is>
    </oc>
    <nc r="G491"/>
  </rcc>
  <rcc rId="63809" sId="12">
    <oc r="H491">
      <v>4</v>
    </oc>
    <nc r="H491"/>
  </rcc>
  <rcc rId="63810" sId="12">
    <oc r="I491">
      <v>4</v>
    </oc>
    <nc r="I491"/>
  </rcc>
  <rcc rId="63811" sId="12">
    <oc r="J491">
      <v>0</v>
    </oc>
    <nc r="J491"/>
  </rcc>
  <rcc rId="63812" sId="12">
    <oc r="K491">
      <v>0.4</v>
    </oc>
    <nc r="K491"/>
  </rcc>
  <rcc rId="63813" sId="12">
    <oc r="L491" t="inlineStr">
      <is>
        <t>020427/250 кВА</t>
      </is>
    </oc>
    <nc r="L491"/>
  </rcc>
  <rcc rId="63814" sId="12">
    <oc r="M491" t="inlineStr">
      <is>
        <t>ф№4</t>
      </is>
    </oc>
    <nc r="M491"/>
  </rcc>
  <rcc rId="63815" sId="12">
    <oc r="N491" t="inlineStr">
      <is>
        <t>Кизляр-2</t>
      </is>
    </oc>
    <nc r="N491"/>
  </rcc>
  <rcc rId="63816" sId="12">
    <oc r="O491">
      <v>42685</v>
    </oc>
    <nc r="O491"/>
  </rcc>
  <rcc rId="63817" sId="12">
    <oc r="P491">
      <v>274</v>
    </oc>
    <nc r="P491"/>
  </rcc>
  <rcc rId="63818" sId="12">
    <oc r="B492" t="inlineStr">
      <is>
        <t>Кизлярский РЭС/ПУ ЗЭС</t>
      </is>
    </oc>
    <nc r="B492"/>
  </rcc>
  <rcc rId="63819" sId="12">
    <oc r="C492">
      <v>275</v>
    </oc>
    <nc r="C492"/>
  </rcc>
  <rcc rId="63820" sId="12">
    <oc r="D492">
      <v>42685</v>
    </oc>
    <nc r="D492"/>
  </rcc>
  <rcc rId="63821" sId="12">
    <oc r="E492" t="inlineStr">
      <is>
        <t>Нурмагомедова Рагимат  Эскендаровна</t>
      </is>
    </oc>
    <nc r="E492"/>
  </rcc>
  <rcc rId="63822" sId="12">
    <oc r="F492" t="inlineStr">
      <is>
        <t>жилой дом</t>
      </is>
    </oc>
    <nc r="F492"/>
  </rcc>
  <rcc rId="63823" sId="12">
    <oc r="G492" t="inlineStr">
      <is>
        <t>Кизлярский район, с. Аверьяновка</t>
      </is>
    </oc>
    <nc r="G492"/>
  </rcc>
  <rcc rId="63824" sId="12">
    <oc r="H492">
      <v>4</v>
    </oc>
    <nc r="H492"/>
  </rcc>
  <rcc rId="63825" sId="12">
    <oc r="I492">
      <v>4</v>
    </oc>
    <nc r="I492"/>
  </rcc>
  <rcc rId="63826" sId="12">
    <oc r="J492">
      <v>0</v>
    </oc>
    <nc r="J492"/>
  </rcc>
  <rcc rId="63827" sId="12">
    <oc r="K492">
      <v>0.4</v>
    </oc>
    <nc r="K492"/>
  </rcc>
  <rcc rId="63828" sId="12">
    <oc r="M492" t="inlineStr">
      <is>
        <t>ф№2</t>
      </is>
    </oc>
    <nc r="M492"/>
  </rcc>
  <rcc rId="63829" sId="12">
    <oc r="N492" t="inlineStr">
      <is>
        <t>Кизляр-2</t>
      </is>
    </oc>
    <nc r="N492"/>
  </rcc>
  <rcc rId="63830" sId="12">
    <oc r="O492">
      <v>42685</v>
    </oc>
    <nc r="O492"/>
  </rcc>
  <rcc rId="63831" sId="12">
    <oc r="P492">
      <v>275</v>
    </oc>
    <nc r="P492"/>
  </rcc>
  <rcc rId="63832" sId="12">
    <oc r="B505" t="inlineStr">
      <is>
        <t>Кизлярский РЭС/ПУ ЗЭС</t>
      </is>
    </oc>
    <nc r="B505"/>
  </rcc>
  <rcc rId="63833" sId="12">
    <oc r="C505">
      <v>289</v>
    </oc>
    <nc r="C505"/>
  </rcc>
  <rcc rId="63834" sId="12">
    <oc r="D505">
      <v>42697</v>
    </oc>
    <nc r="D505"/>
  </rcc>
  <rcc rId="63835" sId="12">
    <oc r="E505" t="inlineStr">
      <is>
        <t>Каримова Айшат Курбанмагомедовна</t>
      </is>
    </oc>
    <nc r="E505"/>
  </rcc>
  <rcc rId="63836" sId="12">
    <oc r="F505" t="inlineStr">
      <is>
        <t>жилой дом</t>
      </is>
    </oc>
    <nc r="F505"/>
  </rcc>
  <rcc rId="63837" sId="12">
    <oc r="G505" t="inlineStr">
      <is>
        <t>Кизлярский район, с. Аверьяновка</t>
      </is>
    </oc>
    <nc r="G505"/>
  </rcc>
  <rcc rId="63838" sId="12">
    <oc r="H505">
      <v>4</v>
    </oc>
    <nc r="H505"/>
  </rcc>
  <rcc rId="63839" sId="12">
    <oc r="I505">
      <v>4</v>
    </oc>
    <nc r="I505"/>
  </rcc>
  <rcc rId="63840" sId="12">
    <oc r="J505">
      <v>0</v>
    </oc>
    <nc r="J505"/>
  </rcc>
  <rcc rId="63841" sId="12">
    <oc r="K505">
      <v>0.4</v>
    </oc>
    <nc r="K505"/>
  </rcc>
  <rcc rId="63842" sId="12">
    <oc r="L505" t="inlineStr">
      <is>
        <t>020219/250 кВА</t>
      </is>
    </oc>
    <nc r="L505"/>
  </rcc>
  <rcc rId="63843" sId="12">
    <oc r="M505" t="inlineStr">
      <is>
        <t>ф№2</t>
      </is>
    </oc>
    <nc r="M505"/>
  </rcc>
  <rcc rId="63844" sId="12">
    <oc r="N505" t="inlineStr">
      <is>
        <t>Кизляр-2</t>
      </is>
    </oc>
    <nc r="N505"/>
  </rcc>
  <rcc rId="63845" sId="12">
    <oc r="O505">
      <v>42697</v>
    </oc>
    <nc r="O505"/>
  </rcc>
  <rcc rId="63846" sId="12">
    <oc r="P505">
      <v>288</v>
    </oc>
    <nc r="P505"/>
  </rcc>
  <rcc rId="63847" sId="12">
    <oc r="B507" t="inlineStr">
      <is>
        <t>Кизлярский РЭС/ПУ ЗЭС</t>
      </is>
    </oc>
    <nc r="B507"/>
  </rcc>
  <rcc rId="63848" sId="12">
    <oc r="C507">
      <v>290</v>
    </oc>
    <nc r="C507"/>
  </rcc>
  <rcc rId="63849" sId="12">
    <oc r="D507">
      <v>42698</v>
    </oc>
    <nc r="D507"/>
  </rcc>
  <rcc rId="63850" sId="12">
    <oc r="E507" t="inlineStr">
      <is>
        <t>Курбанова Ашура Рамазановна</t>
      </is>
    </oc>
    <nc r="E507"/>
  </rcc>
  <rcc rId="63851" sId="12">
    <oc r="F507" t="inlineStr">
      <is>
        <t>жилой дом</t>
      </is>
    </oc>
    <nc r="F507"/>
  </rcc>
  <rcc rId="63852" sId="12">
    <oc r="G507" t="inlineStr">
      <is>
        <t>Кизлярский район, с. Первокизлярское</t>
      </is>
    </oc>
    <nc r="G507"/>
  </rcc>
  <rcc rId="63853" sId="12">
    <oc r="H507">
      <v>4</v>
    </oc>
    <nc r="H507"/>
  </rcc>
  <rcc rId="63854" sId="12">
    <oc r="I507">
      <v>4</v>
    </oc>
    <nc r="I507"/>
  </rcc>
  <rcc rId="63855" sId="12">
    <oc r="J507">
      <v>0</v>
    </oc>
    <nc r="J507"/>
  </rcc>
  <rcc rId="63856" sId="12">
    <oc r="K507">
      <v>0.4</v>
    </oc>
    <nc r="K507"/>
  </rcc>
  <rcc rId="63857" sId="12">
    <oc r="L507" t="inlineStr">
      <is>
        <t>010304/630 кВА</t>
      </is>
    </oc>
    <nc r="L507"/>
  </rcc>
  <rcc rId="63858" sId="12">
    <oc r="M507" t="inlineStr">
      <is>
        <t>ф№2</t>
      </is>
    </oc>
    <nc r="M507"/>
  </rcc>
  <rcc rId="63859" sId="12">
    <oc r="N507" t="inlineStr">
      <is>
        <t>Кизляр-2</t>
      </is>
    </oc>
    <nc r="N507"/>
  </rcc>
  <rcc rId="63860" sId="12">
    <oc r="O507">
      <v>42698</v>
    </oc>
    <nc r="O507"/>
  </rcc>
  <rcc rId="63861" sId="12">
    <oc r="P507">
      <v>290</v>
    </oc>
    <nc r="P507"/>
  </rcc>
  <rcc rId="63862" sId="12">
    <oc r="B527" t="inlineStr">
      <is>
        <t>Кизлярский РЭС/ПУ ЗЭС</t>
      </is>
    </oc>
    <nc r="B527"/>
  </rcc>
  <rcc rId="63863" sId="12">
    <oc r="C527">
      <v>310</v>
    </oc>
    <nc r="C527"/>
  </rcc>
  <rcc rId="63864" sId="12">
    <oc r="D527">
      <v>42716</v>
    </oc>
    <nc r="D527"/>
  </rcc>
  <rcc rId="63865" sId="12">
    <oc r="E527" t="inlineStr">
      <is>
        <t>Сайпудинова Райбат Костерековна</t>
      </is>
    </oc>
    <nc r="E527"/>
  </rcc>
  <rcc rId="63866" sId="12">
    <oc r="F527" t="inlineStr">
      <is>
        <t>жилой дом</t>
      </is>
    </oc>
    <nc r="F527"/>
  </rcc>
  <rcc rId="63867" sId="12">
    <oc r="G527" t="inlineStr">
      <is>
        <t>Кизлярский район, с. Юбилейное</t>
      </is>
    </oc>
    <nc r="G527"/>
  </rcc>
  <rcc rId="63868" sId="12">
    <oc r="H527">
      <v>4</v>
    </oc>
    <nc r="H527"/>
  </rcc>
  <rcc rId="63869" sId="12">
    <oc r="I527">
      <v>4</v>
    </oc>
    <nc r="I527"/>
  </rcc>
  <rcc rId="63870" sId="12">
    <oc r="J527">
      <v>0</v>
    </oc>
    <nc r="J527"/>
  </rcc>
  <rcc rId="63871" sId="12">
    <oc r="K527">
      <v>0.4</v>
    </oc>
    <nc r="K527"/>
  </rcc>
  <rcc rId="63872" sId="12">
    <oc r="L527" t="inlineStr">
      <is>
        <t>020407/63 кВА</t>
      </is>
    </oc>
    <nc r="L527"/>
  </rcc>
  <rcc rId="63873" sId="12">
    <oc r="M527" t="inlineStr">
      <is>
        <t>ф№4</t>
      </is>
    </oc>
    <nc r="M527"/>
  </rcc>
  <rcc rId="63874" sId="12">
    <oc r="N527" t="inlineStr">
      <is>
        <t>Кизляр-2</t>
      </is>
    </oc>
    <nc r="N527"/>
  </rcc>
  <rcc rId="63875" sId="12">
    <oc r="O527">
      <v>42716</v>
    </oc>
    <nc r="O527"/>
  </rcc>
  <rcc rId="63876" sId="12">
    <oc r="P527">
      <v>310</v>
    </oc>
    <nc r="P527"/>
  </rcc>
  <rcc rId="63877" sId="12">
    <oc r="B284" t="inlineStr">
      <is>
        <t>Кизлярские ГЭС</t>
      </is>
    </oc>
    <nc r="B284"/>
  </rcc>
  <rcc rId="63878" sId="12">
    <oc r="C284">
      <v>2240</v>
    </oc>
    <nc r="C284"/>
  </rcc>
  <rcc rId="63879" sId="12">
    <oc r="D284">
      <v>42718</v>
    </oc>
    <nc r="D284"/>
  </rcc>
  <rcc rId="63880" sId="12">
    <oc r="E284" t="inlineStr">
      <is>
        <t>Джабаев Амрула Загирович</t>
      </is>
    </oc>
    <nc r="E284"/>
  </rcc>
  <rcc rId="63881" sId="12">
    <oc r="F284" t="inlineStr">
      <is>
        <t>жилой дом</t>
      </is>
    </oc>
    <nc r="F284"/>
  </rcc>
  <rcc rId="63882" sId="12">
    <oc r="G284" t="inlineStr">
      <is>
        <t>РД, г.Кизляр, ул.Красина, д. №42, строен. №11</t>
      </is>
    </oc>
    <nc r="G284"/>
  </rcc>
  <rcc rId="63883" sId="12">
    <oc r="H284">
      <v>7</v>
    </oc>
    <nc r="H284"/>
  </rcc>
  <rcc rId="63884" sId="12">
    <oc r="I284">
      <v>7</v>
    </oc>
    <nc r="I284"/>
  </rcc>
  <rcc rId="63885" sId="12">
    <oc r="J284">
      <v>0</v>
    </oc>
    <nc r="J284"/>
  </rcc>
  <rcc rId="63886" sId="12">
    <oc r="K284">
      <v>0.4</v>
    </oc>
    <nc r="K284"/>
  </rcc>
  <rcc rId="63887" sId="12">
    <oc r="L284" t="inlineStr">
      <is>
        <t>45/630</t>
      </is>
    </oc>
    <nc r="L284"/>
  </rcc>
  <rcc rId="63888" sId="12">
    <oc r="M284" t="inlineStr">
      <is>
        <t>ф №3</t>
      </is>
    </oc>
    <nc r="M284"/>
  </rcc>
  <rcc rId="63889" sId="12">
    <oc r="N284" t="inlineStr">
      <is>
        <t>Кизляр-2 110/35/10 кВ</t>
      </is>
    </oc>
    <nc r="N284"/>
  </rcc>
  <rcc rId="63890" sId="12">
    <oc r="O284">
      <v>42718</v>
    </oc>
    <nc r="O284"/>
  </rcc>
  <rcc rId="63891" sId="12">
    <oc r="P284">
      <v>2286</v>
    </oc>
    <nc r="P284"/>
  </rcc>
  <rcc rId="63892" sId="12">
    <oc r="B333" t="inlineStr">
      <is>
        <t>Кизлярские ГЭС</t>
      </is>
    </oc>
    <nc r="B333"/>
  </rcc>
  <rcc rId="63893" sId="12">
    <oc r="C333">
      <v>2258</v>
    </oc>
    <nc r="C333"/>
  </rcc>
  <rcc rId="63894" sId="12">
    <oc r="D333">
      <v>42718</v>
    </oc>
    <nc r="D333"/>
  </rcc>
  <rcc rId="63895" sId="12">
    <oc r="E333" t="inlineStr">
      <is>
        <t>Каралова Аминат Тагировна</t>
      </is>
    </oc>
    <nc r="E333"/>
  </rcc>
  <rcc rId="63896" sId="12">
    <oc r="F333" t="inlineStr">
      <is>
        <t>жилой дом</t>
      </is>
    </oc>
    <nc r="F333"/>
  </rcc>
  <rcc rId="63897" sId="12">
    <oc r="G333" t="inlineStr">
      <is>
        <t>РД, г. Кизляр, ул. Циолковского, 10, ЗУ 6</t>
      </is>
    </oc>
    <nc r="G333"/>
  </rcc>
  <rcc rId="63898" sId="12">
    <oc r="H333">
      <v>10</v>
    </oc>
    <nc r="H333"/>
  </rcc>
  <rcc rId="63899" sId="12">
    <oc r="I333">
      <v>10</v>
    </oc>
    <nc r="I333"/>
  </rcc>
  <rcc rId="63900" sId="12">
    <oc r="J333">
      <v>0</v>
    </oc>
    <nc r="J333"/>
  </rcc>
  <rcc rId="63901" sId="12">
    <oc r="K333">
      <v>0.4</v>
    </oc>
    <nc r="K333"/>
  </rcc>
  <rcc rId="63902" sId="12">
    <oc r="L333" t="inlineStr">
      <is>
        <t>122/315</t>
      </is>
    </oc>
    <nc r="L333"/>
  </rcc>
  <rcc rId="63903" sId="12">
    <oc r="M333" t="inlineStr">
      <is>
        <t>ф №11</t>
      </is>
    </oc>
    <nc r="M333"/>
  </rcc>
  <rcc rId="63904" sId="12">
    <oc r="N333" t="inlineStr">
      <is>
        <t>Кизляр-2 110/35/10 кВ</t>
      </is>
    </oc>
    <nc r="N333"/>
  </rcc>
  <rcc rId="63905" sId="12">
    <oc r="O333">
      <v>42725</v>
    </oc>
    <nc r="O333"/>
  </rcc>
  <rcc rId="63906" sId="12">
    <oc r="P333">
      <v>2335</v>
    </oc>
    <nc r="P333"/>
  </rcc>
  <rcc rId="63907" sId="12">
    <oc r="L377" t="inlineStr">
      <is>
        <t>400 кВА</t>
      </is>
    </oc>
    <nc r="L377"/>
  </rcc>
  <rcc rId="63908" sId="12">
    <oc r="B552" t="inlineStr">
      <is>
        <t>Касумкентские  РЭС                              ДЭС</t>
      </is>
    </oc>
    <nc r="B552"/>
  </rcc>
  <rcc rId="63909" sId="12">
    <oc r="C552">
      <v>541</v>
    </oc>
    <nc r="C552"/>
  </rcc>
  <rcc rId="63910" sId="12">
    <oc r="D552">
      <v>42682</v>
    </oc>
    <nc r="D552"/>
  </rcc>
  <rcc rId="63911" sId="12">
    <oc r="E552" t="inlineStr">
      <is>
        <t>Баламирзоев Иозеф Джабирович</t>
      </is>
    </oc>
    <nc r="E552"/>
  </rcc>
  <rcc rId="63912" sId="12">
    <oc r="F552" t="inlineStr">
      <is>
        <t>жилой дом</t>
      </is>
    </oc>
    <nc r="F552"/>
  </rcc>
  <rcc rId="63913" sId="12">
    <oc r="G552" t="inlineStr">
      <is>
        <t>Сулейман-Стальский район,                       с.Юхари-Стал,                        ул. Агасиева,25</t>
      </is>
    </oc>
    <nc r="G552"/>
  </rcc>
  <rcc rId="63914" sId="12">
    <oc r="H552">
      <v>5</v>
    </oc>
    <nc r="H552"/>
  </rcc>
  <rcc rId="63915" sId="12">
    <oc r="I552">
      <v>5</v>
    </oc>
    <nc r="I552"/>
  </rcc>
  <rcc rId="63916" sId="12">
    <oc r="J552">
      <v>0</v>
    </oc>
    <nc r="J552"/>
  </rcc>
  <rcc rId="63917" sId="12">
    <oc r="K552">
      <v>0.4</v>
    </oc>
    <nc r="K552"/>
  </rcc>
  <rcc rId="63918" sId="12">
    <oc r="L552" t="inlineStr">
      <is>
        <t>3/160</t>
      </is>
    </oc>
    <nc r="L552"/>
  </rcc>
  <rcc rId="63919" sId="12">
    <oc r="M552" t="inlineStr">
      <is>
        <t>Ф №4</t>
      </is>
    </oc>
    <nc r="M552"/>
  </rcc>
  <rcc rId="63920" sId="12">
    <oc r="N552" t="inlineStr">
      <is>
        <t>Кировская</t>
      </is>
    </oc>
    <nc r="N552"/>
  </rcc>
  <rcc rId="63921" sId="12">
    <oc r="O552">
      <v>42683</v>
    </oc>
    <nc r="O552"/>
  </rcc>
  <rcc rId="63922" sId="12">
    <oc r="P552">
      <v>541</v>
    </oc>
    <nc r="P552"/>
  </rcc>
  <rcc rId="63923" sId="12">
    <oc r="B554" t="inlineStr">
      <is>
        <t>Касумкентские  РЭС                              ДЭС</t>
      </is>
    </oc>
    <nc r="B554"/>
  </rcc>
  <rcc rId="63924" sId="12">
    <oc r="C554">
      <v>543</v>
    </oc>
    <nc r="C554"/>
  </rcc>
  <rcc rId="63925" sId="12">
    <oc r="D554">
      <v>42682</v>
    </oc>
    <nc r="D554"/>
  </rcc>
  <rcc rId="63926" sId="12">
    <oc r="E554" t="inlineStr">
      <is>
        <t>Гасаналиев Девриш Тагирович</t>
      </is>
    </oc>
    <nc r="E554"/>
  </rcc>
  <rcc rId="63927" sId="12">
    <oc r="F554" t="inlineStr">
      <is>
        <t>жилой дом</t>
      </is>
    </oc>
    <nc r="F554"/>
  </rcc>
  <rcc rId="63928" sId="12">
    <oc r="G554" t="inlineStr">
      <is>
        <t xml:space="preserve">Сул.-Стальский район,                       с.Куркент </t>
      </is>
    </oc>
    <nc r="G554"/>
  </rcc>
  <rcc rId="63929" sId="12">
    <oc r="H554">
      <v>6</v>
    </oc>
    <nc r="H554"/>
  </rcc>
  <rcc rId="63930" sId="12">
    <oc r="I554">
      <v>6</v>
    </oc>
    <nc r="I554"/>
  </rcc>
  <rcc rId="63931" sId="12">
    <oc r="J554">
      <v>0</v>
    </oc>
    <nc r="J554"/>
  </rcc>
  <rcc rId="63932" sId="12">
    <oc r="K554">
      <v>0.4</v>
    </oc>
    <nc r="K554"/>
  </rcc>
  <rcc rId="63933" sId="12">
    <oc r="L554" t="inlineStr">
      <is>
        <t>3/100</t>
      </is>
    </oc>
    <nc r="L554"/>
  </rcc>
  <rcc rId="63934" sId="12">
    <oc r="M554" t="inlineStr">
      <is>
        <t>Ф №2</t>
      </is>
    </oc>
    <nc r="M554"/>
  </rcc>
  <rcc rId="63935" sId="12">
    <oc r="N554" t="inlineStr">
      <is>
        <t>Кировская</t>
      </is>
    </oc>
    <nc r="N554"/>
  </rcc>
  <rcc rId="63936" sId="12">
    <oc r="O554">
      <v>42683</v>
    </oc>
    <nc r="O554"/>
  </rcc>
  <rcc rId="63937" sId="12">
    <oc r="P554">
      <v>543</v>
    </oc>
    <nc r="P554"/>
  </rcc>
  <rcc rId="63938" sId="12">
    <oc r="B555" t="inlineStr">
      <is>
        <t>Касумкентские  РЭС                              ДЭС</t>
      </is>
    </oc>
    <nc r="B555"/>
  </rcc>
  <rcc rId="63939" sId="12">
    <oc r="C555">
      <v>544</v>
    </oc>
    <nc r="C555"/>
  </rcc>
  <rcc rId="63940" sId="12">
    <oc r="D555">
      <v>42682</v>
    </oc>
    <nc r="D555"/>
  </rcc>
  <rcc rId="63941" sId="12">
    <oc r="E555" t="inlineStr">
      <is>
        <t>Рамазанов Максуд Нажмудинович</t>
      </is>
    </oc>
    <nc r="E555"/>
  </rcc>
  <rcc rId="63942" sId="12">
    <oc r="F555" t="inlineStr">
      <is>
        <t>жилой дом</t>
      </is>
    </oc>
    <nc r="F555"/>
  </rcc>
  <rcc rId="63943" sId="12">
    <oc r="G555" t="inlineStr">
      <is>
        <t>Сул.-Стальский район,                       с.Юхари-Стал,                 ул. Моложежная,6</t>
      </is>
    </oc>
    <nc r="G555"/>
  </rcc>
  <rcc rId="63944" sId="12">
    <oc r="H555">
      <v>6</v>
    </oc>
    <nc r="H555"/>
  </rcc>
  <rcc rId="63945" sId="12">
    <oc r="I555">
      <v>6</v>
    </oc>
    <nc r="I555"/>
  </rcc>
  <rcc rId="63946" sId="12">
    <oc r="J555">
      <v>0</v>
    </oc>
    <nc r="J555"/>
  </rcc>
  <rcc rId="63947" sId="12">
    <oc r="K555">
      <v>0.4</v>
    </oc>
    <nc r="K555"/>
  </rcc>
  <rcc rId="63948" sId="12">
    <oc r="L555" t="inlineStr">
      <is>
        <t>2/100</t>
      </is>
    </oc>
    <nc r="L555"/>
  </rcc>
  <rcc rId="63949" sId="12">
    <oc r="M555" t="inlineStr">
      <is>
        <t>Ф №4</t>
      </is>
    </oc>
    <nc r="M555"/>
  </rcc>
  <rcc rId="63950" sId="12">
    <oc r="N555" t="inlineStr">
      <is>
        <t>Кировская</t>
      </is>
    </oc>
    <nc r="N555"/>
  </rcc>
  <rcc rId="63951" sId="12">
    <oc r="O555">
      <v>42683</v>
    </oc>
    <nc r="O555"/>
  </rcc>
  <rcc rId="63952" sId="12">
    <oc r="P555">
      <v>544</v>
    </oc>
    <nc r="P555"/>
  </rcc>
  <rcc rId="63953" sId="12">
    <oc r="B559" t="inlineStr">
      <is>
        <t>Касумкентские  РЭС                              ДЭС</t>
      </is>
    </oc>
    <nc r="B559"/>
  </rcc>
  <rcc rId="63954" sId="12">
    <oc r="C559">
      <v>548</v>
    </oc>
    <nc r="C559"/>
  </rcc>
  <rcc rId="63955" sId="12">
    <oc r="D559">
      <v>42682</v>
    </oc>
    <nc r="D559"/>
  </rcc>
  <rcc rId="63956" sId="12">
    <oc r="E559" t="inlineStr">
      <is>
        <t>Яралиев Магомедрафис Алиевич</t>
      </is>
    </oc>
    <nc r="E559"/>
  </rcc>
  <rcc rId="63957" sId="12">
    <oc r="F559" t="inlineStr">
      <is>
        <t>жилой дом</t>
      </is>
    </oc>
    <nc r="F559"/>
  </rcc>
  <rcc rId="63958" sId="12">
    <oc r="G559" t="inlineStr">
      <is>
        <t>Сул.Стальский район, с.Юхари-Стал, ул.С.Стальского,30</t>
      </is>
    </oc>
    <nc r="G559"/>
  </rcc>
  <rcc rId="63959" sId="12">
    <oc r="H559">
      <v>5</v>
    </oc>
    <nc r="H559"/>
  </rcc>
  <rcc rId="63960" sId="12">
    <oc r="I559">
      <v>5</v>
    </oc>
    <nc r="I559"/>
  </rcc>
  <rcc rId="63961" sId="12">
    <oc r="J559">
      <v>0</v>
    </oc>
    <nc r="J559"/>
  </rcc>
  <rcc rId="63962" sId="12">
    <oc r="K559">
      <v>0.4</v>
    </oc>
    <nc r="K559"/>
  </rcc>
  <rcc rId="63963" sId="12">
    <oc r="L559" t="inlineStr">
      <is>
        <t>2/100</t>
      </is>
    </oc>
    <nc r="L559"/>
  </rcc>
  <rcc rId="63964" sId="12">
    <oc r="M559" t="inlineStr">
      <is>
        <t>Ф №4</t>
      </is>
    </oc>
    <nc r="M559"/>
  </rcc>
  <rcc rId="63965" sId="12">
    <oc r="N559" t="inlineStr">
      <is>
        <t>Кировская</t>
      </is>
    </oc>
    <nc r="N559"/>
  </rcc>
  <rcc rId="63966" sId="12">
    <oc r="O559">
      <v>42683</v>
    </oc>
    <nc r="O559"/>
  </rcc>
  <rcc rId="63967" sId="12">
    <oc r="P559">
      <v>548</v>
    </oc>
    <nc r="P559"/>
  </rcc>
  <rcc rId="63968" sId="12">
    <oc r="B617" t="inlineStr">
      <is>
        <t>Касумкентский РЭС                             ДЭС</t>
      </is>
    </oc>
    <nc r="B617"/>
  </rcc>
  <rcc rId="63969" sId="12">
    <oc r="C617">
      <v>606</v>
    </oc>
    <nc r="C617"/>
  </rcc>
  <rcc rId="63970" sId="12">
    <oc r="D617">
      <v>42684</v>
    </oc>
    <nc r="D617"/>
  </rcc>
  <rcc rId="63971" sId="12">
    <oc r="E617" t="inlineStr">
      <is>
        <t>Рагадинова Шахрузат Расуловна</t>
      </is>
    </oc>
    <nc r="E617"/>
  </rcc>
  <rcc rId="63972" sId="12">
    <oc r="F617" t="inlineStr">
      <is>
        <t>жилой дом</t>
      </is>
    </oc>
    <nc r="F617"/>
  </rcc>
  <rcc rId="63973" sId="12">
    <oc r="G617" t="inlineStr">
      <is>
        <t>Сулейман-Стальский район,                                   с. Юхари-Стал</t>
      </is>
    </oc>
    <nc r="G617"/>
  </rcc>
  <rcc rId="63974" sId="12">
    <oc r="H617">
      <v>5</v>
    </oc>
    <nc r="H617"/>
  </rcc>
  <rcc rId="63975" sId="12">
    <oc r="I617">
      <v>5</v>
    </oc>
    <nc r="I617"/>
  </rcc>
  <rcc rId="63976" sId="12">
    <oc r="J617">
      <v>0</v>
    </oc>
    <nc r="J617"/>
  </rcc>
  <rcc rId="63977" sId="12">
    <oc r="K617">
      <v>0.4</v>
    </oc>
    <nc r="K617"/>
  </rcc>
  <rcc rId="63978" sId="12">
    <oc r="L617" t="inlineStr">
      <is>
        <t>3/160</t>
      </is>
    </oc>
    <nc r="L617"/>
  </rcc>
  <rcc rId="63979" sId="12">
    <oc r="M617" t="inlineStr">
      <is>
        <t>Ф №4</t>
      </is>
    </oc>
    <nc r="M617"/>
  </rcc>
  <rcc rId="63980" sId="12">
    <oc r="N617" t="inlineStr">
      <is>
        <t>Кировская</t>
      </is>
    </oc>
    <nc r="N617"/>
  </rcc>
  <rcc rId="63981" sId="12">
    <oc r="O617">
      <v>42685</v>
    </oc>
    <nc r="O617"/>
  </rcc>
  <rcc rId="63982" sId="12">
    <oc r="P617">
      <v>606</v>
    </oc>
    <nc r="P617"/>
  </rcc>
  <rcc rId="63983" sId="12">
    <oc r="B638" t="inlineStr">
      <is>
        <t>Касумкентский  РЭС  ДЭС</t>
      </is>
    </oc>
    <nc r="B638"/>
  </rcc>
  <rcc rId="63984" sId="12">
    <oc r="C638">
      <v>627</v>
    </oc>
    <nc r="C638"/>
  </rcc>
  <rcc rId="63985" sId="12">
    <oc r="D638">
      <v>42690</v>
    </oc>
    <nc r="D638"/>
  </rcc>
  <rcc rId="63986" sId="12">
    <oc r="E638" t="inlineStr">
      <is>
        <t>Качаев Ширинбег Хейрудинович</t>
      </is>
    </oc>
    <nc r="E638"/>
  </rcc>
  <rcc rId="63987" sId="12">
    <oc r="F638" t="inlineStr">
      <is>
        <t>жилой дом</t>
      </is>
    </oc>
    <nc r="F638"/>
  </rcc>
  <rcc rId="63988" sId="12">
    <oc r="G638" t="inlineStr">
      <is>
        <t>Сул.-Стальский район, с.Куркент</t>
      </is>
    </oc>
    <nc r="G638"/>
  </rcc>
  <rcc rId="63989" sId="12">
    <oc r="H638">
      <v>3</v>
    </oc>
    <nc r="H638"/>
  </rcc>
  <rcc rId="63990" sId="12">
    <oc r="I638">
      <v>3</v>
    </oc>
    <nc r="I638"/>
  </rcc>
  <rcc rId="63991" sId="12">
    <oc r="J638">
      <v>0</v>
    </oc>
    <nc r="J638"/>
  </rcc>
  <rcc rId="63992" sId="12">
    <oc r="K638">
      <v>0.4</v>
    </oc>
    <nc r="K638"/>
  </rcc>
  <rcc rId="63993" sId="12">
    <oc r="L638" t="inlineStr">
      <is>
        <t>21/160</t>
      </is>
    </oc>
    <nc r="L638"/>
  </rcc>
  <rcc rId="63994" sId="12">
    <oc r="M638" t="inlineStr">
      <is>
        <t>Ф №2</t>
      </is>
    </oc>
    <nc r="M638"/>
  </rcc>
  <rcc rId="63995" sId="12">
    <oc r="N638" t="inlineStr">
      <is>
        <t>Кировская</t>
      </is>
    </oc>
    <nc r="N638"/>
  </rcc>
  <rcc rId="63996" sId="12">
    <oc r="O638">
      <v>42691</v>
    </oc>
    <nc r="O638"/>
  </rcc>
  <rcc rId="63997" sId="12">
    <oc r="P638">
      <v>627</v>
    </oc>
    <nc r="P638"/>
  </rcc>
  <rcc rId="63998" sId="12">
    <oc r="B643" t="inlineStr">
      <is>
        <t>Касумкентский  РЭС  ДЭС</t>
      </is>
    </oc>
    <nc r="B643"/>
  </rcc>
  <rcc rId="63999" sId="12">
    <oc r="C643">
      <v>632</v>
    </oc>
    <nc r="C643"/>
  </rcc>
  <rcc rId="64000" sId="12">
    <oc r="D643">
      <v>42690</v>
    </oc>
    <nc r="D643"/>
  </rcc>
  <rcc rId="64001" sId="12">
    <oc r="E643" t="inlineStr">
      <is>
        <t xml:space="preserve">Шихрагимов Тариван Айдемирович </t>
      </is>
    </oc>
    <nc r="E643"/>
  </rcc>
  <rcc rId="64002" sId="12">
    <oc r="F643" t="inlineStr">
      <is>
        <t>жилой дом</t>
      </is>
    </oc>
    <nc r="F643"/>
  </rcc>
  <rcc rId="64003" sId="12">
    <oc r="G643" t="inlineStr">
      <is>
        <t>Сулейман-Стальский район, с.Нютюг</t>
      </is>
    </oc>
    <nc r="G643"/>
  </rcc>
  <rcc rId="64004" sId="12">
    <oc r="H643">
      <v>5</v>
    </oc>
    <nc r="H643"/>
  </rcc>
  <rcc rId="64005" sId="12">
    <oc r="I643">
      <v>5</v>
    </oc>
    <nc r="I643"/>
  </rcc>
  <rcc rId="64006" sId="12">
    <oc r="J643">
      <v>0</v>
    </oc>
    <nc r="J643"/>
  </rcc>
  <rcc rId="64007" sId="12">
    <oc r="K643">
      <v>0.4</v>
    </oc>
    <nc r="K643"/>
  </rcc>
  <rcc rId="64008" sId="12">
    <oc r="L643" t="inlineStr">
      <is>
        <t>7/100</t>
      </is>
    </oc>
    <nc r="L643"/>
  </rcc>
  <rcc rId="64009" sId="12">
    <oc r="M643" t="inlineStr">
      <is>
        <t>Ф №2</t>
      </is>
    </oc>
    <nc r="M643"/>
  </rcc>
  <rcc rId="64010" sId="12">
    <oc r="N643" t="inlineStr">
      <is>
        <t>Кировская</t>
      </is>
    </oc>
    <nc r="N643"/>
  </rcc>
  <rcc rId="64011" sId="12">
    <oc r="O643">
      <v>42691</v>
    </oc>
    <nc r="O643"/>
  </rcc>
  <rcc rId="64012" sId="12">
    <oc r="P643">
      <v>632</v>
    </oc>
    <nc r="P643"/>
  </rcc>
  <rcc rId="64013" sId="12">
    <oc r="B644" t="inlineStr">
      <is>
        <t>Касумкентский  РЭС  ДЭС</t>
      </is>
    </oc>
    <nc r="B644"/>
  </rcc>
  <rcc rId="64014" sId="12">
    <oc r="C644">
      <v>633</v>
    </oc>
    <nc r="C644"/>
  </rcc>
  <rcc rId="64015" sId="12">
    <oc r="D644">
      <v>42690</v>
    </oc>
    <nc r="D644"/>
  </rcc>
  <rcc rId="64016" sId="12">
    <oc r="E644" t="inlineStr">
      <is>
        <t>Агаханова Бисен Пулатовна</t>
      </is>
    </oc>
    <nc r="E644"/>
  </rcc>
  <rcc rId="64017" sId="12">
    <oc r="F644" t="inlineStr">
      <is>
        <t>жилой дом</t>
      </is>
    </oc>
    <nc r="F644"/>
  </rcc>
  <rcc rId="64018" sId="12">
    <oc r="G644" t="inlineStr">
      <is>
        <t>Сулейман-Стальский район, с.Нютюг, ул.Касумкентская,4</t>
      </is>
    </oc>
    <nc r="G644"/>
  </rcc>
  <rcc rId="64019" sId="12">
    <oc r="H644">
      <v>5</v>
    </oc>
    <nc r="H644"/>
  </rcc>
  <rcc rId="64020" sId="12">
    <oc r="I644">
      <v>5</v>
    </oc>
    <nc r="I644"/>
  </rcc>
  <rcc rId="64021" sId="12">
    <oc r="J644">
      <v>0</v>
    </oc>
    <nc r="J644"/>
  </rcc>
  <rcc rId="64022" sId="12">
    <oc r="K644">
      <v>0.4</v>
    </oc>
    <nc r="K644"/>
  </rcc>
  <rcc rId="64023" sId="12">
    <oc r="L644" t="inlineStr">
      <is>
        <t>7/100</t>
      </is>
    </oc>
    <nc r="L644"/>
  </rcc>
  <rcc rId="64024" sId="12">
    <oc r="M644" t="inlineStr">
      <is>
        <t>Ф №2</t>
      </is>
    </oc>
    <nc r="M644"/>
  </rcc>
  <rcc rId="64025" sId="12">
    <oc r="N644" t="inlineStr">
      <is>
        <t>Кировская</t>
      </is>
    </oc>
    <nc r="N644"/>
  </rcc>
  <rcc rId="64026" sId="12">
    <oc r="O644">
      <v>42691</v>
    </oc>
    <nc r="O644"/>
  </rcc>
  <rcc rId="64027" sId="12">
    <oc r="P644">
      <v>633</v>
    </oc>
    <nc r="P644"/>
  </rcc>
  <rcc rId="64028" sId="12">
    <oc r="B682" t="inlineStr">
      <is>
        <t>Касумкентские РЭС  ДЭС</t>
      </is>
    </oc>
    <nc r="B682"/>
  </rcc>
  <rcc rId="64029" sId="12">
    <oc r="C682">
      <v>671</v>
    </oc>
    <nc r="C682"/>
  </rcc>
  <rcc rId="64030" sId="12">
    <oc r="D682">
      <v>42702</v>
    </oc>
    <nc r="D682"/>
  </rcc>
  <rcc rId="64031" sId="12">
    <oc r="E682" t="inlineStr">
      <is>
        <t>Шихбабаев Маидин Рабиддинович</t>
      </is>
    </oc>
    <nc r="E682"/>
  </rcc>
  <rcc rId="64032" sId="12">
    <oc r="F682" t="inlineStr">
      <is>
        <t>жилой дом</t>
      </is>
    </oc>
    <nc r="F682"/>
  </rcc>
  <rcc rId="64033" sId="12">
    <oc r="G682" t="inlineStr">
      <is>
        <t>Сул.-Стальский район ,                      с. Куркент</t>
      </is>
    </oc>
    <nc r="G682"/>
  </rcc>
  <rcc rId="64034" sId="12">
    <oc r="H682">
      <v>6</v>
    </oc>
    <nc r="H682"/>
  </rcc>
  <rcc rId="64035" sId="12">
    <oc r="I682">
      <v>6</v>
    </oc>
    <nc r="I682"/>
  </rcc>
  <rcc rId="64036" sId="12">
    <oc r="J682">
      <v>0</v>
    </oc>
    <nc r="J682"/>
  </rcc>
  <rcc rId="64037" sId="12">
    <oc r="K682">
      <v>0.4</v>
    </oc>
    <nc r="K682"/>
  </rcc>
  <rcc rId="64038" sId="12">
    <oc r="L682" t="inlineStr">
      <is>
        <t>1/160</t>
      </is>
    </oc>
    <nc r="L682"/>
  </rcc>
  <rcc rId="64039" sId="12">
    <oc r="M682" t="inlineStr">
      <is>
        <t>Ф №2</t>
      </is>
    </oc>
    <nc r="M682"/>
  </rcc>
  <rcc rId="64040" sId="12">
    <oc r="N682" t="inlineStr">
      <is>
        <t>Кировская</t>
      </is>
    </oc>
    <nc r="N682"/>
  </rcc>
  <rcc rId="64041" sId="12">
    <oc r="O682">
      <v>42703</v>
    </oc>
    <nc r="O682"/>
  </rcc>
  <rcc rId="64042" sId="12">
    <oc r="P682">
      <v>671</v>
    </oc>
    <nc r="P682"/>
  </rcc>
  <rcc rId="64043" sId="12">
    <oc r="B688" t="inlineStr">
      <is>
        <t>Касумкентские РЭС  ДЭС</t>
      </is>
    </oc>
    <nc r="B688"/>
  </rcc>
  <rcc rId="64044" sId="12">
    <oc r="C688">
      <v>677</v>
    </oc>
    <nc r="C688"/>
  </rcc>
  <rcc rId="64045" sId="12">
    <oc r="D688">
      <v>42703</v>
    </oc>
    <nc r="D688"/>
  </rcc>
  <rcc rId="64046" sId="12">
    <oc r="E688" t="inlineStr">
      <is>
        <t>Мустафаева Фатмахалум Мирзелиевна</t>
      </is>
    </oc>
    <nc r="E688"/>
  </rcc>
  <rcc rId="64047" sId="12">
    <oc r="F688" t="inlineStr">
      <is>
        <t>жилой дом</t>
      </is>
    </oc>
    <nc r="F688"/>
  </rcc>
  <rcc rId="64048" sId="12">
    <oc r="G688" t="inlineStr">
      <is>
        <t xml:space="preserve">Сул.-Стальский район, с.Куркент </t>
      </is>
    </oc>
    <nc r="G688"/>
  </rcc>
  <rcc rId="64049" sId="12">
    <oc r="H688">
      <v>3</v>
    </oc>
    <nc r="H688"/>
  </rcc>
  <rcc rId="64050" sId="12">
    <oc r="I688">
      <v>3</v>
    </oc>
    <nc r="I688"/>
  </rcc>
  <rcc rId="64051" sId="12">
    <oc r="J688">
      <v>0</v>
    </oc>
    <nc r="J688"/>
  </rcc>
  <rcc rId="64052" sId="12">
    <oc r="K688">
      <v>0.4</v>
    </oc>
    <nc r="K688"/>
  </rcc>
  <rcc rId="64053" sId="12">
    <oc r="L688" t="inlineStr">
      <is>
        <t>1/160</t>
      </is>
    </oc>
    <nc r="L688"/>
  </rcc>
  <rcc rId="64054" sId="12">
    <oc r="M688" t="inlineStr">
      <is>
        <t>Ф №2</t>
      </is>
    </oc>
    <nc r="M688"/>
  </rcc>
  <rcc rId="64055" sId="12">
    <oc r="N688" t="inlineStr">
      <is>
        <t>Кировская</t>
      </is>
    </oc>
    <nc r="N688"/>
  </rcc>
  <rcc rId="64056" sId="12">
    <oc r="O688">
      <v>42704</v>
    </oc>
    <nc r="O688"/>
  </rcc>
  <rcc rId="64057" sId="12">
    <oc r="P688">
      <v>677</v>
    </oc>
    <nc r="P688"/>
  </rcc>
  <rcc rId="64058" sId="12">
    <oc r="B391" t="inlineStr">
      <is>
        <t>МГЭС</t>
      </is>
    </oc>
    <nc r="B391"/>
  </rcc>
  <rcc rId="64059" sId="12">
    <oc r="C391">
      <v>359</v>
    </oc>
    <nc r="C391"/>
  </rcc>
  <rcc rId="64060" sId="12">
    <oc r="D391">
      <v>42675</v>
    </oc>
    <nc r="D391"/>
  </rcc>
  <rcc rId="64061" sId="12">
    <oc r="E391" t="inlineStr">
      <is>
        <t>Мусалаева Кишбике Абдулмуслимовна</t>
      </is>
    </oc>
    <nc r="E391"/>
  </rcc>
  <rcc rId="64062" sId="12">
    <oc r="F391" t="inlineStr">
      <is>
        <t>жилой дом</t>
      </is>
    </oc>
    <nc r="F391"/>
  </rcc>
  <rcc rId="64063" sId="12">
    <oc r="G391" t="inlineStr">
      <is>
        <t>РД, г.Махачкала, п.Семендер,МКР-1,ул.им.И.Керимова,дом№22</t>
      </is>
    </oc>
    <nc r="G391"/>
  </rcc>
  <rcc rId="64064" sId="12">
    <oc r="H391">
      <v>5</v>
    </oc>
    <nc r="H391"/>
  </rcc>
  <rcc rId="64065" sId="12">
    <oc r="I391">
      <v>5</v>
    </oc>
    <nc r="I391"/>
  </rcc>
  <rcc rId="64066" sId="12">
    <oc r="J391">
      <v>0</v>
    </oc>
    <nc r="J391"/>
  </rcc>
  <rcc rId="64067" sId="12">
    <oc r="K391">
      <v>0.4</v>
    </oc>
    <nc r="K391"/>
  </rcc>
  <rcc rId="64068" sId="12">
    <oc r="L391" t="inlineStr">
      <is>
        <t>КТП "Б.Мурадовой" 400 кВА</t>
      </is>
    </oc>
    <nc r="L391"/>
  </rcc>
  <rcc rId="64069" sId="12">
    <oc r="M391" t="inlineStr">
      <is>
        <t>ф.№34</t>
      </is>
    </oc>
    <nc r="M391"/>
  </rcc>
  <rcc rId="64070" sId="12">
    <oc r="N391" t="inlineStr">
      <is>
        <t>Компас</t>
      </is>
    </oc>
    <nc r="N391"/>
  </rcc>
  <rcc rId="64071" sId="12">
    <oc r="P391">
      <v>359</v>
    </oc>
    <nc r="P391"/>
  </rcc>
  <rcc rId="64072" sId="12">
    <oc r="L108" t="inlineStr">
      <is>
        <t>160 кВА</t>
      </is>
    </oc>
    <nc r="L108"/>
  </rcc>
  <rcc rId="64073" sId="12">
    <oc r="B168" t="inlineStr">
      <is>
        <t>МГЭС</t>
      </is>
    </oc>
    <nc r="B168"/>
  </rcc>
  <rcc rId="64074" sId="12">
    <oc r="C168">
      <v>2129</v>
    </oc>
    <nc r="C168"/>
  </rcc>
  <rcc rId="64075" sId="12">
    <oc r="D168">
      <v>42703</v>
    </oc>
    <nc r="D168"/>
  </rcc>
  <rcc rId="64076" sId="12">
    <oc r="E168" t="inlineStr">
      <is>
        <t>Хуршидова Бесират Велиевна</t>
      </is>
    </oc>
    <nc r="E168"/>
  </rcc>
  <rcc rId="64077" sId="12">
    <oc r="F168" t="inlineStr">
      <is>
        <t>магазин</t>
      </is>
    </oc>
    <nc r="F168"/>
  </rcc>
  <rcc rId="64078" sId="12">
    <oc r="G168" t="inlineStr">
      <is>
        <t>РД, г.Махачкала, ул.Айвазовского, № 2</t>
      </is>
    </oc>
    <nc r="G168"/>
  </rcc>
  <rcc rId="64079" sId="12">
    <oc r="H168">
      <v>15</v>
    </oc>
    <nc r="H168"/>
  </rcc>
  <rcc rId="64080" sId="12">
    <oc r="I168">
      <v>15</v>
    </oc>
    <nc r="I168"/>
  </rcc>
  <rcc rId="64081" sId="12">
    <oc r="J168">
      <v>0</v>
    </oc>
    <nc r="J168"/>
  </rcc>
  <rcc rId="64082" sId="12">
    <oc r="K168">
      <v>0.4</v>
    </oc>
    <nc r="K168"/>
  </rcc>
  <rcc rId="64083" sId="12">
    <oc r="L168" t="inlineStr">
      <is>
        <t>Айвазовского/630</t>
      </is>
    </oc>
    <nc r="L168"/>
  </rcc>
  <rcc rId="64084" sId="12">
    <oc r="M168" t="inlineStr">
      <is>
        <t>ф №13</t>
      </is>
    </oc>
    <nc r="M168"/>
  </rcc>
  <rcc rId="64085" sId="12">
    <oc r="N168" t="inlineStr">
      <is>
        <t>Компас      110/10 кВ</t>
      </is>
    </oc>
    <nc r="N168"/>
  </rcc>
  <rcc rId="64086" sId="12">
    <oc r="O168">
      <v>42704</v>
    </oc>
    <nc r="O168"/>
  </rcc>
  <rcc rId="64087" sId="12">
    <oc r="P168">
      <v>2170</v>
    </oc>
    <nc r="P168"/>
  </rcc>
  <rcc rId="64088" sId="12">
    <oc r="B21" t="inlineStr">
      <is>
        <t>МГЭС</t>
      </is>
    </oc>
    <nc r="B21"/>
  </rcc>
  <rcc rId="64089" sId="12">
    <oc r="C21">
      <v>1978</v>
    </oc>
    <nc r="C21"/>
  </rcc>
  <rcc rId="64090" sId="12">
    <oc r="D21">
      <v>42677</v>
    </oc>
    <nc r="D21"/>
  </rcc>
  <rcc rId="64091" sId="12">
    <oc r="E21" t="inlineStr">
      <is>
        <t>Гасангусейнов Загиди Шамилович</t>
      </is>
    </oc>
    <nc r="E21"/>
  </rcc>
  <rcc rId="64092" sId="12">
    <oc r="F21" t="inlineStr">
      <is>
        <t>магазин</t>
      </is>
    </oc>
    <nc r="F21"/>
  </rcc>
  <rcc rId="64093" sId="12">
    <oc r="G21" t="inlineStr">
      <is>
        <t>РД, г.Махачкала, пос.Семендер, МКР-3, ЗУ1, дом 22</t>
      </is>
    </oc>
    <nc r="G21"/>
  </rcc>
  <rcc rId="64094" sId="12">
    <oc r="H21">
      <v>5</v>
    </oc>
    <nc r="H21"/>
  </rcc>
  <rcc rId="64095" sId="12">
    <oc r="I21">
      <v>5</v>
    </oc>
    <nc r="I21"/>
  </rcc>
  <rcc rId="64096" sId="12">
    <oc r="J21">
      <v>0</v>
    </oc>
    <nc r="J21"/>
  </rcc>
  <rcc rId="64097" sId="12">
    <oc r="K21">
      <v>0.4</v>
    </oc>
    <nc r="K21"/>
  </rcc>
  <rcc rId="64098" sId="12">
    <oc r="L21" t="inlineStr">
      <is>
        <t>КТП Семендер 3/ 400 кВА</t>
      </is>
    </oc>
    <nc r="L21"/>
  </rcc>
  <rcc rId="64099" sId="12">
    <oc r="M21" t="inlineStr">
      <is>
        <t>ф№34</t>
      </is>
    </oc>
    <nc r="M21"/>
  </rcc>
  <rcc rId="64100" sId="12">
    <oc r="N21" t="inlineStr">
      <is>
        <t>Компас 110/10 кВ</t>
      </is>
    </oc>
    <nc r="N21"/>
  </rcc>
  <rcc rId="64101" sId="12">
    <oc r="O21">
      <v>42677</v>
    </oc>
    <nc r="O21"/>
  </rcc>
  <rcc rId="64102" sId="12">
    <oc r="P21">
      <v>2020</v>
    </oc>
    <nc r="P21"/>
  </rcc>
  <rcc rId="64103" sId="12">
    <oc r="B32" t="inlineStr">
      <is>
        <t>МГЭС</t>
      </is>
    </oc>
    <nc r="B32"/>
  </rcc>
  <rcc rId="64104" sId="12">
    <oc r="C32">
      <v>1989</v>
    </oc>
    <nc r="C32"/>
  </rcc>
  <rcc rId="64105" sId="12">
    <oc r="D32">
      <v>42677</v>
    </oc>
    <nc r="D32"/>
  </rcc>
  <rcc rId="64106" sId="12">
    <oc r="E32" t="inlineStr">
      <is>
        <t>Алиев Низами Тофикович</t>
      </is>
    </oc>
    <nc r="E32"/>
  </rcc>
  <rcc rId="64107" sId="12">
    <oc r="F32" t="inlineStr">
      <is>
        <t>коммерческое помещение</t>
      </is>
    </oc>
    <nc r="F32"/>
  </rcc>
  <rcc rId="64108" sId="12">
    <oc r="G32" t="inlineStr">
      <is>
        <t>РД, г.Махачкала, пр. Акушинского, 7-ая линия, в районе автокооператива Шатун</t>
      </is>
    </oc>
    <nc r="G32"/>
  </rcc>
  <rcc rId="64109" sId="12">
    <oc r="H32">
      <v>20</v>
    </oc>
    <nc r="H32"/>
  </rcc>
  <rcc rId="64110" sId="12">
    <oc r="I32">
      <v>20</v>
    </oc>
    <nc r="I32"/>
  </rcc>
  <rcc rId="64111" sId="12">
    <oc r="J32">
      <v>0</v>
    </oc>
    <nc r="J32"/>
  </rcc>
  <rcc rId="64112" sId="12">
    <oc r="K32">
      <v>0.4</v>
    </oc>
    <nc r="K32"/>
  </rcc>
  <rcc rId="64113" sId="12">
    <oc r="L32" t="inlineStr">
      <is>
        <t>ТП 34 школа/630</t>
      </is>
    </oc>
    <nc r="L32"/>
  </rcc>
  <rcc rId="64114" sId="12">
    <oc r="M32" t="inlineStr">
      <is>
        <t>ф№5</t>
      </is>
    </oc>
    <nc r="M32"/>
  </rcc>
  <rcc rId="64115" sId="12">
    <oc r="N32" t="inlineStr">
      <is>
        <t>Компас 110/10 кВ</t>
      </is>
    </oc>
    <nc r="N32"/>
  </rcc>
  <rcc rId="64116" sId="12">
    <oc r="O32">
      <v>42677</v>
    </oc>
    <nc r="O32"/>
  </rcc>
  <rcc rId="64117" sId="12">
    <oc r="P32">
      <v>2032</v>
    </oc>
    <nc r="P32"/>
  </rcc>
  <rcc rId="64118" sId="12">
    <oc r="B354" t="inlineStr">
      <is>
        <t>МГЭС</t>
      </is>
    </oc>
    <nc r="B354"/>
  </rcc>
  <rcc rId="64119" sId="12">
    <oc r="C354">
      <v>2326</v>
    </oc>
    <nc r="C354"/>
  </rcc>
  <rcc rId="64120" sId="12">
    <oc r="D354">
      <v>42731</v>
    </oc>
    <nc r="D354"/>
  </rcc>
  <rcc rId="64121" sId="12">
    <oc r="E354" t="inlineStr">
      <is>
        <t>Алисултанов Теймур Фажрудинович</t>
      </is>
    </oc>
    <nc r="E354"/>
  </rcc>
  <rcc rId="64122" sId="12">
    <oc r="F354" t="inlineStr">
      <is>
        <t>многоквартирный жилой дом (24 кв.)</t>
      </is>
    </oc>
    <nc r="F354"/>
  </rcc>
  <rcc rId="64123" sId="12">
    <oc r="G354" t="inlineStr">
      <is>
        <t>РД, г. Махачкала, пос. Семендер, МКР-3,  участок 549</t>
      </is>
    </oc>
    <nc r="G354"/>
  </rcc>
  <rcc rId="64124" sId="12">
    <oc r="H354">
      <v>48</v>
    </oc>
    <nc r="H354"/>
  </rcc>
  <rcc rId="64125" sId="12">
    <oc r="I354">
      <v>48</v>
    </oc>
    <nc r="I354"/>
  </rcc>
  <rcc rId="64126" sId="12">
    <oc r="J354">
      <v>0</v>
    </oc>
    <nc r="J354"/>
  </rcc>
  <rcc rId="64127" sId="12">
    <oc r="K354">
      <v>10</v>
    </oc>
    <nc r="K354"/>
  </rcc>
  <rcc rId="64128" sId="12">
    <oc r="L354" t="inlineStr">
      <is>
        <t>63 кВА</t>
      </is>
    </oc>
    <nc r="L354"/>
  </rcc>
  <rcc rId="64129" sId="12">
    <oc r="M354" t="inlineStr">
      <is>
        <t>ф №34</t>
      </is>
    </oc>
    <nc r="M354"/>
  </rcc>
  <rcc rId="64130" sId="12">
    <oc r="N354" t="inlineStr">
      <is>
        <t>Компас 110/10 кВ</t>
      </is>
    </oc>
    <nc r="N354"/>
  </rcc>
  <rcc rId="64131" sId="12">
    <oc r="O354">
      <v>42731</v>
    </oc>
    <nc r="O354"/>
  </rcc>
  <rcc rId="64132" sId="12">
    <oc r="P354">
      <v>2356</v>
    </oc>
    <nc r="P354"/>
  </rcc>
  <rcc rId="64133" sId="12">
    <oc r="B20" t="inlineStr">
      <is>
        <t>Хасавюртовские РЭС</t>
      </is>
    </oc>
    <nc r="B20"/>
  </rcc>
  <rcc rId="64134" sId="12">
    <oc r="C20">
      <v>1977</v>
    </oc>
    <nc r="C20"/>
  </rcc>
  <rcc rId="64135" sId="12">
    <oc r="D20">
      <v>42677</v>
    </oc>
    <nc r="D20"/>
  </rcc>
  <rcc rId="64136" sId="12">
    <oc r="E20" t="inlineStr">
      <is>
        <t>Митиков Насрутдин Биштемирович</t>
      </is>
    </oc>
    <nc r="E20"/>
  </rcc>
  <rcc rId="64137" sId="12">
    <oc r="F20" t="inlineStr">
      <is>
        <t>птичник</t>
      </is>
    </oc>
    <nc r="F20"/>
  </rcc>
  <rcc rId="64138" sId="12">
    <oc r="G20" t="inlineStr">
      <is>
        <t>РД, Хасавюртовский район, с.Костек</t>
      </is>
    </oc>
    <nc r="G20"/>
  </rcc>
  <rcc rId="64139" sId="12">
    <oc r="H20">
      <v>15</v>
    </oc>
    <nc r="H20"/>
  </rcc>
  <rcc rId="64140" sId="12">
    <oc r="I20">
      <v>15</v>
    </oc>
    <nc r="I20"/>
  </rcc>
  <rcc rId="64141" sId="12">
    <oc r="J20">
      <v>0</v>
    </oc>
    <nc r="J20"/>
  </rcc>
  <rcc rId="64142" sId="12">
    <oc r="K20">
      <v>0.4</v>
    </oc>
    <nc r="K20"/>
  </rcc>
  <rcc rId="64143" sId="12">
    <oc r="L20" t="inlineStr">
      <is>
        <t>29/400</t>
      </is>
    </oc>
    <nc r="L20"/>
  </rcc>
  <rcc rId="64144" sId="12">
    <oc r="M20" t="inlineStr">
      <is>
        <t>ф№5</t>
      </is>
    </oc>
    <nc r="M20"/>
  </rcc>
  <rcc rId="64145" sId="12">
    <oc r="N20" t="inlineStr">
      <is>
        <t>Костек</t>
      </is>
    </oc>
    <nc r="N20"/>
  </rcc>
  <rcc rId="64146" sId="12">
    <oc r="O20">
      <v>42677</v>
    </oc>
    <nc r="O20"/>
  </rcc>
  <rcc rId="64147" sId="12">
    <oc r="P20">
      <v>2019</v>
    </oc>
    <nc r="P20"/>
  </rcc>
  <rcc rId="64148" sId="12">
    <oc r="B48" t="inlineStr">
      <is>
        <t>Хасавюртовские РЭС</t>
      </is>
    </oc>
    <nc r="B48"/>
  </rcc>
  <rcc rId="64149" sId="12">
    <oc r="C48">
      <v>2005</v>
    </oc>
    <nc r="C48"/>
  </rcc>
  <rcc rId="64150" sId="12">
    <oc r="D48">
      <v>42683</v>
    </oc>
    <nc r="D48"/>
  </rcc>
  <rcc rId="64151" sId="12">
    <oc r="E48" t="inlineStr">
      <is>
        <t>Узумгаджиева Загра Узумгаджиевна</t>
      </is>
    </oc>
    <nc r="E48"/>
  </rcc>
  <rcc rId="64152" sId="12">
    <oc r="F48" t="inlineStr">
      <is>
        <t>мини-пекарня</t>
      </is>
    </oc>
    <nc r="F48"/>
  </rcc>
  <rcc rId="64153" sId="12">
    <oc r="G48" t="inlineStr">
      <is>
        <t>РД, Кизилюртовский район, с.Акнада, ул.Орджоникидзе, д.4</t>
      </is>
    </oc>
    <nc r="G48"/>
  </rcc>
  <rcc rId="64154" sId="12">
    <oc r="H48">
      <v>12</v>
    </oc>
    <nc r="H48"/>
  </rcc>
  <rcc rId="64155" sId="12">
    <oc r="I48">
      <v>12</v>
    </oc>
    <nc r="I48"/>
  </rcc>
  <rcc rId="64156" sId="12">
    <oc r="J48">
      <v>0</v>
    </oc>
    <nc r="J48"/>
  </rcc>
  <rcc rId="64157" sId="12">
    <oc r="K48">
      <v>0.4</v>
    </oc>
    <nc r="K48"/>
  </rcc>
  <rcc rId="64158" sId="12">
    <oc r="L48" t="inlineStr">
      <is>
        <t>4/250</t>
      </is>
    </oc>
    <nc r="L48"/>
  </rcc>
  <rcc rId="64159" sId="12">
    <oc r="M48" t="inlineStr">
      <is>
        <t>ф№4</t>
      </is>
    </oc>
    <nc r="M48"/>
  </rcc>
  <rcc rId="64160" sId="12">
    <oc r="N48" t="inlineStr">
      <is>
        <t>Костек</t>
      </is>
    </oc>
    <nc r="N48"/>
  </rcc>
  <rcc rId="64161" sId="12">
    <oc r="O48">
      <v>42683</v>
    </oc>
    <nc r="O48"/>
  </rcc>
  <rcc rId="64162" sId="12">
    <oc r="P48">
      <v>2048</v>
    </oc>
    <nc r="P48"/>
  </rcc>
  <rcc rId="64163" sId="12">
    <oc r="B84" t="inlineStr">
      <is>
        <t>Тарумовские РЭС</t>
      </is>
    </oc>
    <nc r="B84"/>
  </rcc>
  <rcc rId="64164" sId="12">
    <oc r="C84">
      <v>2040</v>
    </oc>
    <nc r="C84"/>
  </rcc>
  <rcc rId="64165" sId="12">
    <oc r="D84">
      <v>42692</v>
    </oc>
    <nc r="D84"/>
  </rcc>
  <rcc rId="64166" sId="12">
    <oc r="E84" t="inlineStr">
      <is>
        <t>Ахмедов Шамиль Ярахмедович</t>
      </is>
    </oc>
    <nc r="E84"/>
  </rcc>
  <rcc rId="64167" sId="12">
    <oc r="F84" t="inlineStr">
      <is>
        <t>СТО</t>
      </is>
    </oc>
    <nc r="F84"/>
  </rcc>
  <rcc rId="64168" sId="12">
    <oc r="G84" t="inlineStr">
      <is>
        <t>РД, Тарумовский район, с. Кочубей, вдоль ФАД Астрахань-Махачкала</t>
      </is>
    </oc>
    <nc r="G84"/>
  </rcc>
  <rcc rId="64169" sId="12">
    <oc r="H84">
      <v>8</v>
    </oc>
    <nc r="H84"/>
  </rcc>
  <rcc rId="64170" sId="12">
    <oc r="I84">
      <v>8</v>
    </oc>
    <nc r="I84"/>
  </rcc>
  <rcc rId="64171" sId="12">
    <oc r="J84">
      <v>0</v>
    </oc>
    <nc r="J84"/>
  </rcc>
  <rcc rId="64172" sId="12">
    <oc r="K84">
      <v>0.4</v>
    </oc>
    <nc r="K84"/>
  </rcc>
  <rcc rId="64173" sId="12">
    <oc r="L84" t="inlineStr">
      <is>
        <t>22.09.14/160</t>
      </is>
    </oc>
    <nc r="L84"/>
  </rcc>
  <rcc rId="64174" sId="12">
    <oc r="M84" t="inlineStr">
      <is>
        <t>ф № 9</t>
      </is>
    </oc>
    <nc r="M84"/>
  </rcc>
  <rcc rId="64175" sId="12">
    <oc r="N84" t="inlineStr">
      <is>
        <t>Кочубей 110/35/10 кВ</t>
      </is>
    </oc>
    <nc r="N84"/>
  </rcc>
  <rcc rId="64176" sId="12">
    <oc r="O84">
      <v>42692</v>
    </oc>
    <nc r="O84"/>
  </rcc>
  <rcc rId="64177" sId="12">
    <oc r="P84">
      <v>2086</v>
    </oc>
    <nc r="P84"/>
  </rcc>
  <rcc rId="64178" sId="12">
    <oc r="B85" t="inlineStr">
      <is>
        <t>Тарумовские РЭС</t>
      </is>
    </oc>
    <nc r="B85"/>
  </rcc>
  <rcc rId="64179" sId="12">
    <oc r="C85">
      <v>2041</v>
    </oc>
    <nc r="C85"/>
  </rcc>
  <rcc rId="64180" sId="12">
    <oc r="D85">
      <v>42692</v>
    </oc>
    <nc r="D85"/>
  </rcc>
  <rcc rId="64181" sId="12">
    <oc r="E85" t="inlineStr">
      <is>
        <t>Чопалаев Зайналабит Каммалутдинович</t>
      </is>
    </oc>
    <nc r="E85"/>
  </rcc>
  <rcc rId="64182" sId="12">
    <oc r="F85" t="inlineStr">
      <is>
        <t>стройбаза</t>
      </is>
    </oc>
    <nc r="F85"/>
  </rcc>
  <rcc rId="64183" sId="12">
    <oc r="G85" t="inlineStr">
      <is>
        <t>РД, Тарумовский район, с. Кочубей при въезде в городок Иверия</t>
      </is>
    </oc>
    <nc r="G85"/>
  </rcc>
  <rcc rId="64184" sId="12">
    <oc r="H85">
      <v>8</v>
    </oc>
    <nc r="H85"/>
  </rcc>
  <rcc rId="64185" sId="12">
    <oc r="I85">
      <v>8</v>
    </oc>
    <nc r="I85"/>
  </rcc>
  <rcc rId="64186" sId="12">
    <oc r="J85">
      <v>0</v>
    </oc>
    <nc r="J85"/>
  </rcc>
  <rcc rId="64187" sId="12">
    <oc r="K85">
      <v>0.4</v>
    </oc>
    <nc r="K85"/>
  </rcc>
  <rcc rId="64188" sId="12">
    <oc r="L85" t="inlineStr">
      <is>
        <t>22.06.03/250</t>
      </is>
    </oc>
    <nc r="L85"/>
  </rcc>
  <rcc rId="64189" sId="12">
    <oc r="M85" t="inlineStr">
      <is>
        <t>ф № 6</t>
      </is>
    </oc>
    <nc r="M85"/>
  </rcc>
  <rcc rId="64190" sId="12">
    <oc r="N85" t="inlineStr">
      <is>
        <t>Кочубей 110/35/10 кВ</t>
      </is>
    </oc>
    <nc r="N85"/>
  </rcc>
  <rcc rId="64191" sId="12">
    <oc r="O85">
      <v>42692</v>
    </oc>
    <nc r="O85"/>
  </rcc>
  <rcc rId="64192" sId="12">
    <oc r="P85">
      <v>2087</v>
    </oc>
    <nc r="P85"/>
  </rcc>
  <rcc rId="64193" sId="12">
    <oc r="B86" t="inlineStr">
      <is>
        <t>Тарумовские РЭС</t>
      </is>
    </oc>
    <nc r="B86"/>
  </rcc>
  <rcc rId="64194" sId="12">
    <oc r="C86">
      <v>2042</v>
    </oc>
    <nc r="C86"/>
  </rcc>
  <rcc rId="64195" sId="12">
    <oc r="D86">
      <v>42692</v>
    </oc>
    <nc r="D86"/>
  </rcc>
  <rcc rId="64196" sId="12">
    <oc r="E86" t="inlineStr">
      <is>
        <t>Гасанова Барият Габибуллаевна</t>
      </is>
    </oc>
    <nc r="E86"/>
  </rcc>
  <rcc rId="64197" sId="12">
    <oc r="F86" t="inlineStr">
      <is>
        <t>магазин</t>
      </is>
    </oc>
    <nc r="F86"/>
  </rcc>
  <rcc rId="64198" sId="12">
    <oc r="G86" t="inlineStr">
      <is>
        <t>РД, Тарумовский район, с. Кочубей</t>
      </is>
    </oc>
    <nc r="G86"/>
  </rcc>
  <rcc rId="64199" sId="12">
    <oc r="H86">
      <v>5</v>
    </oc>
    <nc r="H86"/>
  </rcc>
  <rcc rId="64200" sId="12">
    <oc r="I86">
      <v>5</v>
    </oc>
    <nc r="I86"/>
  </rcc>
  <rcc rId="64201" sId="12">
    <oc r="J86">
      <v>0</v>
    </oc>
    <nc r="J86"/>
  </rcc>
  <rcc rId="64202" sId="12">
    <oc r="K86">
      <v>0.4</v>
    </oc>
    <nc r="K86"/>
  </rcc>
  <rcc rId="64203" sId="12">
    <oc r="L86" t="inlineStr">
      <is>
        <t>22.10.04/250</t>
      </is>
    </oc>
    <nc r="L86"/>
  </rcc>
  <rcc rId="64204" sId="12">
    <oc r="M86" t="inlineStr">
      <is>
        <t>ф № 10</t>
      </is>
    </oc>
    <nc r="M86"/>
  </rcc>
  <rcc rId="64205" sId="12">
    <oc r="N86" t="inlineStr">
      <is>
        <t>Кочубей 110/35/10 кВ</t>
      </is>
    </oc>
    <nc r="N86"/>
  </rcc>
  <rcc rId="64206" sId="12">
    <oc r="O86">
      <v>42692</v>
    </oc>
    <nc r="O86"/>
  </rcc>
  <rcc rId="64207" sId="12">
    <oc r="P86">
      <v>2088</v>
    </oc>
    <nc r="P86"/>
  </rcc>
  <rcc rId="64208" sId="12">
    <oc r="B10" t="inlineStr">
      <is>
        <t>Кизлярские РЭС</t>
      </is>
    </oc>
    <nc r="B10"/>
  </rcc>
  <rcc rId="64209" sId="12">
    <oc r="C10">
      <v>1967</v>
    </oc>
    <nc r="C10"/>
  </rcc>
  <rcc rId="64210" sId="12">
    <oc r="D10">
      <v>42677</v>
    </oc>
    <nc r="D10"/>
  </rcc>
  <rcc rId="64211" sId="12">
    <oc r="E10" t="inlineStr">
      <is>
        <t>Рабаданов Шамил Магомедтагирович</t>
      </is>
    </oc>
    <nc r="E10"/>
  </rcc>
  <rcc rId="64212" sId="12">
    <oc r="F10" t="inlineStr">
      <is>
        <t>КФХ "Шамил"</t>
      </is>
    </oc>
    <nc r="F10"/>
  </rcc>
  <rcc rId="64213" sId="12">
    <oc r="G10" t="inlineStr">
      <is>
        <t>РД, Кизлярский район, с.Новый Терек</t>
      </is>
    </oc>
    <nc r="G10"/>
  </rcc>
  <rcc rId="64214" sId="12">
    <oc r="H10">
      <v>15</v>
    </oc>
    <nc r="H10"/>
  </rcc>
  <rcc rId="64215" sId="12">
    <oc r="I10">
      <v>15</v>
    </oc>
    <nc r="I10"/>
  </rcc>
  <rcc rId="64216" sId="12">
    <oc r="J10">
      <v>0</v>
    </oc>
    <nc r="J10"/>
  </rcc>
  <rcc rId="64217" sId="12">
    <oc r="K10">
      <v>0.4</v>
    </oc>
    <nc r="K10"/>
  </rcc>
  <rcc rId="64218" sId="12">
    <oc r="L10" t="inlineStr">
      <is>
        <t>14.03.03/25</t>
      </is>
    </oc>
    <nc r="L10"/>
  </rcc>
  <rcc rId="64219" sId="12">
    <oc r="M10" t="inlineStr">
      <is>
        <t>ф№3</t>
      </is>
    </oc>
    <nc r="M10"/>
  </rcc>
  <rcc rId="64220" sId="12">
    <oc r="N10" t="inlineStr">
      <is>
        <t>Крайновка</t>
      </is>
    </oc>
    <nc r="N10"/>
  </rcc>
  <rcc rId="64221" sId="12">
    <oc r="O10">
      <v>42677</v>
    </oc>
    <nc r="O10"/>
  </rcc>
  <rcc rId="64222" sId="12">
    <oc r="P10">
      <v>2009</v>
    </oc>
    <nc r="P10"/>
  </rcc>
  <rcc rId="64223" sId="12">
    <oc r="B756" t="inlineStr">
      <is>
        <t>Кулинский МУ</t>
      </is>
    </oc>
    <nc r="B756"/>
  </rcc>
  <rcc rId="64224" sId="12">
    <oc r="C756">
      <v>373</v>
    </oc>
    <nc r="C756"/>
  </rcc>
  <rcc rId="64225" sId="12">
    <oc r="D756">
      <v>42711</v>
    </oc>
    <nc r="D756"/>
  </rcc>
  <rcc rId="64226" sId="12">
    <oc r="E756" t="inlineStr">
      <is>
        <t>Сулейманов Рамазан Абдулаевич</t>
      </is>
    </oc>
    <nc r="E756"/>
  </rcc>
  <rcc rId="64227" sId="12">
    <oc r="F756" t="inlineStr">
      <is>
        <t>жилой дом</t>
      </is>
    </oc>
    <nc r="F756"/>
  </rcc>
  <rcc rId="64228" sId="12">
    <oc r="G756" t="inlineStr">
      <is>
        <t xml:space="preserve">РД,Кулинский район, с. Вачи </t>
      </is>
    </oc>
    <nc r="G756"/>
  </rcc>
  <rcc rId="64229" sId="12">
    <oc r="H756">
      <v>8</v>
    </oc>
    <nc r="H756"/>
  </rcc>
  <rcc rId="64230" sId="12">
    <oc r="I756">
      <v>8</v>
    </oc>
    <nc r="I756"/>
  </rcc>
  <rcc rId="64231" sId="12">
    <oc r="J756">
      <v>0</v>
    </oc>
    <nc r="J756"/>
  </rcc>
  <rcc rId="64232" sId="12">
    <oc r="K756">
      <v>0.4</v>
    </oc>
    <nc r="K756"/>
  </rcc>
  <rcc rId="64233" sId="12">
    <oc r="L756" t="inlineStr">
      <is>
        <t>10/250</t>
      </is>
    </oc>
    <nc r="L756"/>
  </rcc>
  <rcc rId="64234" sId="12">
    <oc r="M756" t="inlineStr">
      <is>
        <t>Ф№2</t>
      </is>
    </oc>
    <nc r="M756"/>
  </rcc>
  <rcc rId="64235" sId="12">
    <oc r="N756" t="inlineStr">
      <is>
        <t>Кули</t>
      </is>
    </oc>
    <nc r="N756"/>
  </rcc>
  <rcc rId="64236" sId="12">
    <oc r="O756">
      <v>42713</v>
    </oc>
    <nc r="O756"/>
  </rcc>
  <rcc rId="64237" sId="12">
    <oc r="P756">
      <v>373</v>
    </oc>
    <nc r="P756"/>
  </rcc>
  <rcc rId="64238" sId="12">
    <oc r="B757" t="inlineStr">
      <is>
        <t>Кулинский МУ</t>
      </is>
    </oc>
    <nc r="B757"/>
  </rcc>
  <rcc rId="64239" sId="12">
    <oc r="C757">
      <v>374</v>
    </oc>
    <nc r="C757"/>
  </rcc>
  <rcc rId="64240" sId="12">
    <oc r="D757">
      <v>42711</v>
    </oc>
    <nc r="D757"/>
  </rcc>
  <rcc rId="64241" sId="12">
    <oc r="E757" t="inlineStr">
      <is>
        <t>Абдуллаев Салман Арсинович</t>
      </is>
    </oc>
    <nc r="E757"/>
  </rcc>
  <rcc rId="64242" sId="12">
    <oc r="F757" t="inlineStr">
      <is>
        <t>жилой дом</t>
      </is>
    </oc>
    <nc r="F757"/>
  </rcc>
  <rcc rId="64243" sId="12">
    <oc r="G757" t="inlineStr">
      <is>
        <t>РД,Кулинский район, с. Кая</t>
      </is>
    </oc>
    <nc r="G757"/>
  </rcc>
  <rcc rId="64244" sId="12">
    <oc r="H757">
      <v>5</v>
    </oc>
    <nc r="H757"/>
  </rcc>
  <rcc rId="64245" sId="12">
    <oc r="I757">
      <v>5</v>
    </oc>
    <nc r="I757"/>
  </rcc>
  <rcc rId="64246" sId="12">
    <oc r="J757">
      <v>0</v>
    </oc>
    <nc r="J757"/>
  </rcc>
  <rcc rId="64247" sId="12">
    <oc r="K757">
      <v>0.4</v>
    </oc>
    <nc r="K757"/>
  </rcc>
  <rcc rId="64248" sId="12">
    <oc r="L757" t="inlineStr">
      <is>
        <t>1/160</t>
      </is>
    </oc>
    <nc r="L757"/>
  </rcc>
  <rcc rId="64249" sId="12">
    <oc r="M757" t="inlineStr">
      <is>
        <t>Ф№1</t>
      </is>
    </oc>
    <nc r="M757"/>
  </rcc>
  <rcc rId="64250" sId="12">
    <oc r="N757" t="inlineStr">
      <is>
        <t>Кули</t>
      </is>
    </oc>
    <nc r="N757"/>
  </rcc>
  <rcc rId="64251" sId="12">
    <oc r="O757">
      <v>42713</v>
    </oc>
    <nc r="O757"/>
  </rcc>
  <rcc rId="64252" sId="12">
    <oc r="P757">
      <v>374</v>
    </oc>
    <nc r="P757"/>
  </rcc>
  <rcc rId="64253" sId="12">
    <oc r="B758" t="inlineStr">
      <is>
        <t>Кулинский МУ</t>
      </is>
    </oc>
    <nc r="B758"/>
  </rcc>
  <rcc rId="64254" sId="12">
    <oc r="C758">
      <v>375</v>
    </oc>
    <nc r="C758"/>
  </rcc>
  <rcc rId="64255" sId="12">
    <oc r="D758">
      <v>42711</v>
    </oc>
    <nc r="D758"/>
  </rcc>
  <rcc rId="64256" sId="12">
    <oc r="E758" t="inlineStr">
      <is>
        <t>Чупанов Насруттин Рамазанович</t>
      </is>
    </oc>
    <nc r="E758"/>
  </rcc>
  <rcc rId="64257" sId="12">
    <oc r="F758" t="inlineStr">
      <is>
        <t>жилой дом</t>
      </is>
    </oc>
    <nc r="F758"/>
  </rcc>
  <rcc rId="64258" sId="12">
    <oc r="G758" t="inlineStr">
      <is>
        <t>РД,Кулинский район, с. Хайми</t>
      </is>
    </oc>
    <nc r="G758"/>
  </rcc>
  <rcc rId="64259" sId="12">
    <oc r="H758">
      <v>8</v>
    </oc>
    <nc r="H758"/>
  </rcc>
  <rcc rId="64260" sId="12">
    <oc r="I758">
      <v>8</v>
    </oc>
    <nc r="I758"/>
  </rcc>
  <rcc rId="64261" sId="12">
    <oc r="J758">
      <v>0</v>
    </oc>
    <nc r="J758"/>
  </rcc>
  <rcc rId="64262" sId="12">
    <oc r="K758">
      <v>0.4</v>
    </oc>
    <nc r="K758"/>
  </rcc>
  <rcc rId="64263" sId="12">
    <oc r="L758" t="inlineStr">
      <is>
        <t>4/160</t>
      </is>
    </oc>
    <nc r="L758"/>
  </rcc>
  <rcc rId="64264" sId="12">
    <oc r="M758" t="inlineStr">
      <is>
        <t>Ф№1</t>
      </is>
    </oc>
    <nc r="M758"/>
  </rcc>
  <rcc rId="64265" sId="12">
    <oc r="N758" t="inlineStr">
      <is>
        <t>Кули</t>
      </is>
    </oc>
    <nc r="N758"/>
  </rcc>
  <rcc rId="64266" sId="12">
    <oc r="O758">
      <v>42713</v>
    </oc>
    <nc r="O758"/>
  </rcc>
  <rcc rId="64267" sId="12">
    <oc r="P758">
      <v>375</v>
    </oc>
    <nc r="P758"/>
  </rcc>
  <rcc rId="64268" sId="12">
    <oc r="B759" t="inlineStr">
      <is>
        <t>Кулинский МУ</t>
      </is>
    </oc>
    <nc r="B759"/>
  </rcc>
  <rcc rId="64269" sId="12">
    <oc r="C759">
      <v>376</v>
    </oc>
    <nc r="C759"/>
  </rcc>
  <rcc rId="64270" sId="12">
    <oc r="D759">
      <v>42711</v>
    </oc>
    <nc r="D759"/>
  </rcc>
  <rcc rId="64271" sId="12">
    <oc r="E759" t="inlineStr">
      <is>
        <t>Курбанмагомедов Насруллах Курбанмагомедович</t>
      </is>
    </oc>
    <nc r="E759"/>
  </rcc>
  <rcc rId="64272" sId="12">
    <oc r="F759" t="inlineStr">
      <is>
        <t>жилой дом</t>
      </is>
    </oc>
    <nc r="F759"/>
  </rcc>
  <rcc rId="64273" sId="12">
    <oc r="G759" t="inlineStr">
      <is>
        <t>РД,Кулинский район, с. Хайми</t>
      </is>
    </oc>
    <nc r="G759"/>
  </rcc>
  <rcc rId="64274" sId="12">
    <oc r="H759">
      <v>4</v>
    </oc>
    <nc r="H759"/>
  </rcc>
  <rcc rId="64275" sId="12">
    <oc r="I759">
      <v>4</v>
    </oc>
    <nc r="I759"/>
  </rcc>
  <rcc rId="64276" sId="12">
    <oc r="J759">
      <v>0</v>
    </oc>
    <nc r="J759"/>
  </rcc>
  <rcc rId="64277" sId="12">
    <oc r="K759">
      <v>0.4</v>
    </oc>
    <nc r="K759"/>
  </rcc>
  <rcc rId="64278" sId="12">
    <oc r="L759" t="inlineStr">
      <is>
        <t>2/60</t>
      </is>
    </oc>
    <nc r="L759"/>
  </rcc>
  <rcc rId="64279" sId="12">
    <oc r="M759" t="inlineStr">
      <is>
        <t>Ф№1</t>
      </is>
    </oc>
    <nc r="M759"/>
  </rcc>
  <rcc rId="64280" sId="12">
    <oc r="N759" t="inlineStr">
      <is>
        <t>Кули</t>
      </is>
    </oc>
    <nc r="N759"/>
  </rcc>
  <rcc rId="64281" sId="12">
    <oc r="O759">
      <v>42713</v>
    </oc>
    <nc r="O759"/>
  </rcc>
  <rcc rId="64282" sId="12">
    <oc r="P759">
      <v>376</v>
    </oc>
    <nc r="P759"/>
  </rcc>
  <rcc rId="64283" sId="12">
    <oc r="B485" t="inlineStr">
      <is>
        <t>Ногайский РЭС/ПУ ЗЭС</t>
      </is>
    </oc>
    <nc r="B485"/>
  </rcc>
  <rcc rId="64284" sId="12">
    <oc r="C485">
      <v>268</v>
    </oc>
    <nc r="C485"/>
  </rcc>
  <rcc rId="64285" sId="12">
    <oc r="D485">
      <v>42676</v>
    </oc>
    <nc r="D485"/>
  </rcc>
  <rcc rId="64286" sId="12">
    <oc r="E485" t="inlineStr">
      <is>
        <t>Магомедов Ярахмед Бахмудович</t>
      </is>
    </oc>
    <nc r="E485"/>
  </rcc>
  <rcc rId="64287" sId="12">
    <oc r="F485" t="inlineStr">
      <is>
        <t>жилой дом</t>
      </is>
    </oc>
    <nc r="F485"/>
  </rcc>
  <rcc rId="64288" sId="12">
    <oc r="G485" t="inlineStr">
      <is>
        <t xml:space="preserve">Ногайский район, с. Шумлелик, кутан ООО Дауд </t>
      </is>
    </oc>
    <nc r="G485"/>
  </rcc>
  <rcc rId="64289" sId="12">
    <oc r="H485">
      <v>4</v>
    </oc>
    <nc r="H485"/>
  </rcc>
  <rcc rId="64290" sId="12">
    <oc r="I485">
      <v>4</v>
    </oc>
    <nc r="I485"/>
  </rcc>
  <rcc rId="64291" sId="12">
    <oc r="J485">
      <v>0</v>
    </oc>
    <nc r="J485"/>
  </rcc>
  <rcc rId="64292" sId="12">
    <oc r="K485">
      <v>0.4</v>
    </oc>
    <nc r="K485"/>
  </rcc>
  <rcc rId="64293" sId="12">
    <oc r="L485" t="inlineStr">
      <is>
        <t>260221/10 кВА</t>
      </is>
    </oc>
    <nc r="L485"/>
  </rcc>
  <rcc rId="64294" sId="12">
    <oc r="M485" t="inlineStr">
      <is>
        <t>ф№2</t>
      </is>
    </oc>
    <nc r="M485"/>
  </rcc>
  <rcc rId="64295" sId="12">
    <oc r="N485" t="inlineStr">
      <is>
        <t>Кумбатар</t>
      </is>
    </oc>
    <nc r="N485"/>
  </rcc>
  <rcc rId="64296" sId="12">
    <oc r="O485">
      <v>42676</v>
    </oc>
    <nc r="O485"/>
  </rcc>
  <rcc rId="64297" sId="12">
    <oc r="P485">
      <v>268</v>
    </oc>
    <nc r="P485"/>
  </rcc>
  <rcc rId="64298" sId="12">
    <oc r="B531" t="inlineStr">
      <is>
        <t>Ногайский РЭС/ПУ ЗЭС</t>
      </is>
    </oc>
    <nc r="B531"/>
  </rcc>
  <rcc rId="64299" sId="12">
    <oc r="C531">
      <v>314</v>
    </oc>
    <nc r="C531"/>
  </rcc>
  <rcc rId="64300" sId="12">
    <oc r="D531">
      <v>42725</v>
    </oc>
    <nc r="D531"/>
  </rcc>
  <rcc rId="64301" sId="12">
    <oc r="E531" t="inlineStr">
      <is>
        <t>Нурлыбаев Сабан-Али Куляевич</t>
      </is>
    </oc>
    <nc r="E531"/>
  </rcc>
  <rcc rId="64302" sId="12">
    <oc r="F531" t="inlineStr">
      <is>
        <t>жилой дом</t>
      </is>
    </oc>
    <nc r="F531"/>
  </rcc>
  <rcc rId="64303" sId="12">
    <oc r="G531" t="inlineStr">
      <is>
        <t>Ногайский район, с. Кумбатар</t>
      </is>
    </oc>
    <nc r="G531"/>
  </rcc>
  <rcc rId="64304" sId="12">
    <oc r="H531">
      <v>4</v>
    </oc>
    <nc r="H531"/>
  </rcc>
  <rcc rId="64305" sId="12">
    <oc r="I531">
      <v>4</v>
    </oc>
    <nc r="I531"/>
  </rcc>
  <rcc rId="64306" sId="12">
    <oc r="J531">
      <v>0</v>
    </oc>
    <nc r="J531"/>
  </rcc>
  <rcc rId="64307" sId="12">
    <oc r="K531">
      <v>0.4</v>
    </oc>
    <nc r="K531"/>
  </rcc>
  <rcc rId="64308" sId="12">
    <oc r="L531" t="inlineStr">
      <is>
        <t>270108/400 кВА</t>
      </is>
    </oc>
    <nc r="L531"/>
  </rcc>
  <rcc rId="64309" sId="12">
    <oc r="M531" t="inlineStr">
      <is>
        <t>ф№1</t>
      </is>
    </oc>
    <nc r="M531"/>
  </rcc>
  <rcc rId="64310" sId="12">
    <oc r="N531" t="inlineStr">
      <is>
        <t>Кумбатар</t>
      </is>
    </oc>
    <nc r="N531"/>
  </rcc>
  <rcc rId="64311" sId="12">
    <oc r="O531">
      <v>42725</v>
    </oc>
    <nc r="O531"/>
  </rcc>
  <rcc rId="64312" sId="12">
    <oc r="P531">
      <v>314</v>
    </oc>
    <nc r="P531"/>
  </rcc>
  <rcc rId="64313" sId="12">
    <oc r="B767" t="inlineStr">
      <is>
        <t>Кумухский МУ</t>
      </is>
    </oc>
    <nc r="B767"/>
  </rcc>
  <rcc rId="64314" sId="12">
    <oc r="C767">
      <v>384</v>
    </oc>
    <nc r="C767"/>
  </rcc>
  <rcc rId="64315" sId="12">
    <oc r="D767">
      <v>42720</v>
    </oc>
    <nc r="D767"/>
  </rcc>
  <rcc rId="64316" sId="12">
    <oc r="E767" t="inlineStr">
      <is>
        <t>Магомедова Кистаман Маммадибировна</t>
      </is>
    </oc>
    <nc r="E767"/>
  </rcc>
  <rcc rId="64317" sId="12">
    <oc r="F767" t="inlineStr">
      <is>
        <t>жилой дом</t>
      </is>
    </oc>
    <nc r="F767"/>
  </rcc>
  <rcc rId="64318" sId="12">
    <oc r="G767" t="inlineStr">
      <is>
        <t>РД, Лакский район, с. Унчукатль</t>
      </is>
    </oc>
    <nc r="G767"/>
  </rcc>
  <rcc rId="64319" sId="12">
    <oc r="H767">
      <v>10</v>
    </oc>
    <nc r="H767"/>
  </rcc>
  <rcc rId="64320" sId="12">
    <oc r="I767">
      <v>10</v>
    </oc>
    <nc r="I767"/>
  </rcc>
  <rcc rId="64321" sId="12">
    <oc r="J767">
      <v>0</v>
    </oc>
    <nc r="J767"/>
  </rcc>
  <rcc rId="64322" sId="12">
    <oc r="K767">
      <v>0.4</v>
    </oc>
    <nc r="K767"/>
  </rcc>
  <rcc rId="64323" sId="12">
    <oc r="L767" t="inlineStr">
      <is>
        <t>51/100</t>
      </is>
    </oc>
    <nc r="L767"/>
  </rcc>
  <rcc rId="64324" sId="12">
    <oc r="M767" t="inlineStr">
      <is>
        <t>Ф№2</t>
      </is>
    </oc>
    <nc r="M767"/>
  </rcc>
  <rcc rId="64325" sId="12">
    <oc r="N767" t="inlineStr">
      <is>
        <t>Кумух</t>
      </is>
    </oc>
    <nc r="N767"/>
  </rcc>
  <rcc rId="64326" sId="12">
    <oc r="O767">
      <v>42724</v>
    </oc>
    <nc r="O767"/>
  </rcc>
  <rcc rId="64327" sId="12">
    <oc r="P767">
      <v>384</v>
    </oc>
    <nc r="P767"/>
  </rcc>
  <rcc rId="64328" sId="12">
    <oc r="B768" t="inlineStr">
      <is>
        <t>Кумухский МУ</t>
      </is>
    </oc>
    <nc r="B768"/>
  </rcc>
  <rcc rId="64329" sId="12">
    <oc r="C768">
      <v>385</v>
    </oc>
    <nc r="C768"/>
  </rcc>
  <rcc rId="64330" sId="12">
    <oc r="D768">
      <v>42720</v>
    </oc>
    <nc r="D768"/>
  </rcc>
  <rcc rId="64331" sId="12">
    <oc r="E768" t="inlineStr">
      <is>
        <t>Амирханова Айша Сулеймановна</t>
      </is>
    </oc>
    <nc r="E768"/>
  </rcc>
  <rcc rId="64332" sId="12">
    <oc r="F768" t="inlineStr">
      <is>
        <t>жилой дом</t>
      </is>
    </oc>
    <nc r="F768"/>
  </rcc>
  <rcc rId="64333" sId="12">
    <oc r="G768" t="inlineStr">
      <is>
        <t>РД, Лакский район, с.Кумух</t>
      </is>
    </oc>
    <nc r="G768"/>
  </rcc>
  <rcc rId="64334" sId="12">
    <oc r="H768">
      <v>15</v>
    </oc>
    <nc r="H768"/>
  </rcc>
  <rcc rId="64335" sId="12">
    <oc r="I768">
      <v>15</v>
    </oc>
    <nc r="I768"/>
  </rcc>
  <rcc rId="64336" sId="12">
    <oc r="J768">
      <v>0</v>
    </oc>
    <nc r="J768"/>
  </rcc>
  <rcc rId="64337" sId="12">
    <oc r="K768">
      <v>0.4</v>
    </oc>
    <nc r="K768"/>
  </rcc>
  <rcc rId="64338" sId="12">
    <oc r="L768" t="inlineStr">
      <is>
        <t>4/400</t>
      </is>
    </oc>
    <nc r="L768"/>
  </rcc>
  <rcc rId="64339" sId="12">
    <oc r="M768" t="inlineStr">
      <is>
        <t>Ф№4</t>
      </is>
    </oc>
    <nc r="M768"/>
  </rcc>
  <rcc rId="64340" sId="12">
    <oc r="N768" t="inlineStr">
      <is>
        <t>Кумух</t>
      </is>
    </oc>
    <nc r="N768"/>
  </rcc>
  <rcc rId="64341" sId="12">
    <oc r="O768">
      <v>42724</v>
    </oc>
    <nc r="O768"/>
  </rcc>
  <rcc rId="64342" sId="12">
    <oc r="P768">
      <v>385</v>
    </oc>
    <nc r="P768"/>
  </rcc>
  <rcc rId="64343" sId="12">
    <oc r="B769" t="inlineStr">
      <is>
        <t>Кумухский МУ</t>
      </is>
    </oc>
    <nc r="B769"/>
  </rcc>
  <rcc rId="64344" sId="12">
    <oc r="C769">
      <v>386</v>
    </oc>
    <nc r="C769"/>
  </rcc>
  <rcc rId="64345" sId="12">
    <oc r="D769">
      <v>42720</v>
    </oc>
    <nc r="D769"/>
  </rcc>
  <rcc rId="64346" sId="12">
    <oc r="E769" t="inlineStr">
      <is>
        <t>Магомедова Захрат Магомедовна</t>
      </is>
    </oc>
    <nc r="E769"/>
  </rcc>
  <rcc rId="64347" sId="12">
    <oc r="F769" t="inlineStr">
      <is>
        <t>жилой дом</t>
      </is>
    </oc>
    <nc r="F769"/>
  </rcc>
  <rcc rId="64348" sId="12">
    <oc r="G769" t="inlineStr">
      <is>
        <t>РД, Лакский район, с.Кумух</t>
      </is>
    </oc>
    <nc r="G769"/>
  </rcc>
  <rcc rId="64349" sId="12">
    <oc r="H769">
      <v>15</v>
    </oc>
    <nc r="H769"/>
  </rcc>
  <rcc rId="64350" sId="12">
    <oc r="I769">
      <v>15</v>
    </oc>
    <nc r="I769"/>
  </rcc>
  <rcc rId="64351" sId="12">
    <oc r="J769">
      <v>0</v>
    </oc>
    <nc r="J769"/>
  </rcc>
  <rcc rId="64352" sId="12">
    <oc r="K769">
      <v>0.4</v>
    </oc>
    <nc r="K769"/>
  </rcc>
  <rcc rId="64353" sId="12">
    <oc r="L769" t="inlineStr">
      <is>
        <t>11/400</t>
      </is>
    </oc>
    <nc r="L769"/>
  </rcc>
  <rcc rId="64354" sId="12">
    <oc r="M769" t="inlineStr">
      <is>
        <t>Ф№3</t>
      </is>
    </oc>
    <nc r="M769"/>
  </rcc>
  <rcc rId="64355" sId="12">
    <oc r="N769" t="inlineStr">
      <is>
        <t>Кумух</t>
      </is>
    </oc>
    <nc r="N769"/>
  </rcc>
  <rcc rId="64356" sId="12">
    <oc r="O769">
      <v>42724</v>
    </oc>
    <nc r="O769"/>
  </rcc>
  <rcc rId="64357" sId="12">
    <oc r="P769">
      <v>386</v>
    </oc>
    <nc r="P769"/>
  </rcc>
  <rcc rId="64358" sId="12">
    <oc r="B770" t="inlineStr">
      <is>
        <t>Кумухский МУ</t>
      </is>
    </oc>
    <nc r="B770"/>
  </rcc>
  <rcc rId="64359" sId="12">
    <oc r="C770">
      <v>387</v>
    </oc>
    <nc r="C770"/>
  </rcc>
  <rcc rId="64360" sId="12">
    <oc r="D770">
      <v>42723</v>
    </oc>
    <nc r="D770"/>
  </rcc>
  <rcc rId="64361" sId="12">
    <oc r="E770" t="inlineStr">
      <is>
        <t>Кубаханова Малижиган Абумухсиновна</t>
      </is>
    </oc>
    <nc r="E770"/>
  </rcc>
  <rcc rId="64362" sId="12">
    <oc r="F770" t="inlineStr">
      <is>
        <t>жилой дом</t>
      </is>
    </oc>
    <nc r="F770"/>
  </rcc>
  <rcc rId="64363" sId="12">
    <oc r="G770" t="inlineStr">
      <is>
        <t>РД, Лакский район, с.Кумух</t>
      </is>
    </oc>
    <nc r="G770"/>
  </rcc>
  <rcc rId="64364" sId="12">
    <oc r="H770">
      <v>14</v>
    </oc>
    <nc r="H770"/>
  </rcc>
  <rcc rId="64365" sId="12">
    <oc r="I770">
      <v>14</v>
    </oc>
    <nc r="I770"/>
  </rcc>
  <rcc rId="64366" sId="12">
    <oc r="J770">
      <v>0</v>
    </oc>
    <nc r="J770"/>
  </rcc>
  <rcc rId="64367" sId="12">
    <oc r="K770">
      <v>0.4</v>
    </oc>
    <nc r="K770"/>
  </rcc>
  <rcc rId="64368" sId="12">
    <oc r="L770" t="inlineStr">
      <is>
        <t>19/250</t>
      </is>
    </oc>
    <nc r="L770"/>
  </rcc>
  <rcc rId="64369" sId="12">
    <oc r="M770" t="inlineStr">
      <is>
        <t>Ф№4</t>
      </is>
    </oc>
    <nc r="M770"/>
  </rcc>
  <rcc rId="64370" sId="12">
    <oc r="N770" t="inlineStr">
      <is>
        <t>Кумух</t>
      </is>
    </oc>
    <nc r="N770"/>
  </rcc>
  <rcc rId="64371" sId="12">
    <oc r="O770">
      <v>42724</v>
    </oc>
    <nc r="O770"/>
  </rcc>
  <rcc rId="64372" sId="12">
    <oc r="P770">
      <v>387</v>
    </oc>
    <nc r="P770"/>
  </rcc>
  <rcc rId="64373" sId="12">
    <oc r="B771" t="inlineStr">
      <is>
        <t>Кумухский МУ</t>
      </is>
    </oc>
    <nc r="B771"/>
  </rcc>
  <rcc rId="64374" sId="12">
    <oc r="C771">
      <v>388</v>
    </oc>
    <nc r="C771"/>
  </rcc>
  <rcc rId="64375" sId="12">
    <oc r="D771">
      <v>42723</v>
    </oc>
    <nc r="D771"/>
  </rcc>
  <rcc rId="64376" sId="12">
    <oc r="E771" t="inlineStr">
      <is>
        <t>Дамаева Багун Курбанмагомедовна</t>
      </is>
    </oc>
    <nc r="E771"/>
  </rcc>
  <rcc rId="64377" sId="12">
    <oc r="F771" t="inlineStr">
      <is>
        <t>жилой дом</t>
      </is>
    </oc>
    <nc r="F771"/>
  </rcc>
  <rcc rId="64378" sId="12">
    <oc r="G771" t="inlineStr">
      <is>
        <t>РД, Лакский район, с.Караша</t>
      </is>
    </oc>
    <nc r="G771"/>
  </rcc>
  <rcc rId="64379" sId="12">
    <oc r="H771">
      <v>10</v>
    </oc>
    <nc r="H771"/>
  </rcc>
  <rcc rId="64380" sId="12">
    <oc r="I771">
      <v>10</v>
    </oc>
    <nc r="I771"/>
  </rcc>
  <rcc rId="64381" sId="12">
    <oc r="J771">
      <v>0</v>
    </oc>
    <nc r="J771"/>
  </rcc>
  <rcc rId="64382" sId="12">
    <oc r="K771">
      <v>0.4</v>
    </oc>
    <nc r="K771"/>
  </rcc>
  <rcc rId="64383" sId="12">
    <oc r="L771" t="inlineStr">
      <is>
        <t>4/160</t>
      </is>
    </oc>
    <nc r="L771"/>
  </rcc>
  <rcc rId="64384" sId="12">
    <oc r="M771" t="inlineStr">
      <is>
        <t>Ф№2</t>
      </is>
    </oc>
    <nc r="M771"/>
  </rcc>
  <rcc rId="64385" sId="12">
    <oc r="N771" t="inlineStr">
      <is>
        <t>Кумух</t>
      </is>
    </oc>
    <nc r="N771"/>
  </rcc>
  <rcc rId="64386" sId="12">
    <oc r="O771">
      <v>42724</v>
    </oc>
    <nc r="O771"/>
  </rcc>
  <rcc rId="64387" sId="12">
    <oc r="P771">
      <v>388</v>
    </oc>
    <nc r="P771"/>
  </rcc>
  <rcc rId="64388" sId="12">
    <oc r="B772" t="inlineStr">
      <is>
        <t>Кумухский МУ</t>
      </is>
    </oc>
    <nc r="B772"/>
  </rcc>
  <rcc rId="64389" sId="12">
    <oc r="C772">
      <v>389</v>
    </oc>
    <nc r="C772"/>
  </rcc>
  <rcc rId="64390" sId="12">
    <oc r="D772">
      <v>42723</v>
    </oc>
    <nc r="D772"/>
  </rcc>
  <rcc rId="64391" sId="12">
    <oc r="E772" t="inlineStr">
      <is>
        <t>Магомедов Алибута Сиражутинович</t>
      </is>
    </oc>
    <nc r="E772"/>
  </rcc>
  <rcc rId="64392" sId="12">
    <oc r="F772" t="inlineStr">
      <is>
        <t>жилой дом</t>
      </is>
    </oc>
    <nc r="F772"/>
  </rcc>
  <rcc rId="64393" sId="12">
    <oc r="G772" t="inlineStr">
      <is>
        <t>РД, Лакский район, с. Хури</t>
      </is>
    </oc>
    <nc r="G772"/>
  </rcc>
  <rcc rId="64394" sId="12">
    <oc r="H772">
      <v>8</v>
    </oc>
    <nc r="H772"/>
  </rcc>
  <rcc rId="64395" sId="12">
    <oc r="I772">
      <v>8</v>
    </oc>
    <nc r="I772"/>
  </rcc>
  <rcc rId="64396" sId="12">
    <oc r="J772">
      <v>0</v>
    </oc>
    <nc r="J772"/>
  </rcc>
  <rcc rId="64397" sId="12">
    <oc r="K772">
      <v>0.4</v>
    </oc>
    <nc r="K772"/>
  </rcc>
  <rcc rId="64398" sId="12">
    <oc r="L772" t="inlineStr">
      <is>
        <t>4/160</t>
      </is>
    </oc>
    <nc r="L772"/>
  </rcc>
  <rcc rId="64399" sId="12">
    <oc r="M772" t="inlineStr">
      <is>
        <t>Ф№6</t>
      </is>
    </oc>
    <nc r="M772"/>
  </rcc>
  <rcc rId="64400" sId="12">
    <oc r="N772" t="inlineStr">
      <is>
        <t>Кумух</t>
      </is>
    </oc>
    <nc r="N772"/>
  </rcc>
  <rcc rId="64401" sId="12">
    <oc r="O772">
      <v>42724</v>
    </oc>
    <nc r="O772"/>
  </rcc>
  <rcc rId="64402" sId="12">
    <oc r="P772">
      <v>389</v>
    </oc>
    <nc r="P772"/>
  </rcc>
  <rcc rId="64403" sId="12">
    <oc r="B773" t="inlineStr">
      <is>
        <t>Кумухский МУ</t>
      </is>
    </oc>
    <nc r="B773"/>
  </rcc>
  <rcc rId="64404" sId="12">
    <oc r="C773">
      <v>390</v>
    </oc>
    <nc r="C773"/>
  </rcc>
  <rcc rId="64405" sId="12">
    <oc r="D773">
      <v>42723</v>
    </oc>
    <nc r="D773"/>
  </rcc>
  <rcc rId="64406" sId="12">
    <oc r="E773" t="inlineStr">
      <is>
        <t>Какваев Ромин Хасмагомедович</t>
      </is>
    </oc>
    <nc r="E773"/>
  </rcc>
  <rcc rId="64407" sId="12">
    <oc r="F773" t="inlineStr">
      <is>
        <t>жилой дом</t>
      </is>
    </oc>
    <nc r="F773"/>
  </rcc>
  <rcc rId="64408" sId="12">
    <oc r="G773" t="inlineStr">
      <is>
        <t>РД, Лакский район, с. Шовкра</t>
      </is>
    </oc>
    <nc r="G773"/>
  </rcc>
  <rcc rId="64409" sId="12">
    <oc r="H773">
      <v>15</v>
    </oc>
    <nc r="H773"/>
  </rcc>
  <rcc rId="64410" sId="12">
    <oc r="I773">
      <v>15</v>
    </oc>
    <nc r="I773"/>
  </rcc>
  <rcc rId="64411" sId="12">
    <oc r="J773">
      <v>0</v>
    </oc>
    <nc r="J773"/>
  </rcc>
  <rcc rId="64412" sId="12">
    <oc r="K773">
      <v>0.4</v>
    </oc>
    <nc r="K773"/>
  </rcc>
  <rcc rId="64413" sId="12">
    <oc r="L773" t="inlineStr">
      <is>
        <t>2/160</t>
      </is>
    </oc>
    <nc r="L773"/>
  </rcc>
  <rcc rId="64414" sId="12">
    <oc r="M773" t="inlineStr">
      <is>
        <t>Ф№5</t>
      </is>
    </oc>
    <nc r="M773"/>
  </rcc>
  <rcc rId="64415" sId="12">
    <oc r="N773" t="inlineStr">
      <is>
        <t>Кумух</t>
      </is>
    </oc>
    <nc r="N773"/>
  </rcc>
  <rcc rId="64416" sId="12">
    <oc r="O773">
      <v>42724</v>
    </oc>
    <nc r="O773"/>
  </rcc>
  <rcc rId="64417" sId="12">
    <oc r="P773">
      <v>390</v>
    </oc>
    <nc r="P773"/>
  </rcc>
  <rcc rId="64418" sId="12">
    <oc r="B774" t="inlineStr">
      <is>
        <t>Кумухский МУ</t>
      </is>
    </oc>
    <nc r="B774"/>
  </rcc>
  <rcc rId="64419" sId="12">
    <oc r="C774">
      <v>391</v>
    </oc>
    <nc r="C774"/>
  </rcc>
  <rcc rId="64420" sId="12">
    <oc r="D774">
      <v>42723</v>
    </oc>
    <nc r="D774"/>
  </rcc>
  <rcc rId="64421" sId="12">
    <oc r="E774" t="inlineStr">
      <is>
        <t>Абдуллаев Сулейман Асадуллаевич</t>
      </is>
    </oc>
    <nc r="E774"/>
  </rcc>
  <rcc rId="64422" sId="12">
    <oc r="F774" t="inlineStr">
      <is>
        <t>жилой дом</t>
      </is>
    </oc>
    <nc r="F774"/>
  </rcc>
  <rcc rId="64423" sId="12">
    <oc r="G774" t="inlineStr">
      <is>
        <t>РД, Лакский район, с. Убра</t>
      </is>
    </oc>
    <nc r="G774"/>
  </rcc>
  <rcc rId="64424" sId="12">
    <oc r="H774">
      <v>8.5</v>
    </oc>
    <nc r="H774"/>
  </rcc>
  <rcc rId="64425" sId="12">
    <oc r="I774">
      <v>8.5</v>
    </oc>
    <nc r="I774"/>
  </rcc>
  <rcc rId="64426" sId="12">
    <oc r="J774">
      <v>0</v>
    </oc>
    <nc r="J774"/>
  </rcc>
  <rcc rId="64427" sId="12">
    <oc r="K774">
      <v>0.4</v>
    </oc>
    <nc r="K774"/>
  </rcc>
  <rcc rId="64428" sId="12">
    <oc r="L774" t="inlineStr">
      <is>
        <t>1/63</t>
      </is>
    </oc>
    <nc r="L774"/>
  </rcc>
  <rcc rId="64429" sId="12">
    <oc r="M774" t="inlineStr">
      <is>
        <t>Ф№1</t>
      </is>
    </oc>
    <nc r="M774"/>
  </rcc>
  <rcc rId="64430" sId="12">
    <oc r="N774" t="inlineStr">
      <is>
        <t>Кумух</t>
      </is>
    </oc>
    <nc r="N774"/>
  </rcc>
  <rcc rId="64431" sId="12">
    <oc r="O774">
      <v>42724</v>
    </oc>
    <nc r="O774"/>
  </rcc>
  <rcc rId="64432" sId="12">
    <oc r="P774">
      <v>391</v>
    </oc>
    <nc r="P774"/>
  </rcc>
  <rcc rId="64433" sId="12">
    <oc r="B776" t="inlineStr">
      <is>
        <t>Кумухский МУ</t>
      </is>
    </oc>
    <nc r="B776"/>
  </rcc>
  <rcc rId="64434" sId="12">
    <oc r="C776">
      <v>393</v>
    </oc>
    <nc r="C776"/>
  </rcc>
  <rcc rId="64435" sId="12">
    <oc r="D776">
      <v>42732</v>
    </oc>
    <nc r="D776"/>
  </rcc>
  <rcc rId="64436" sId="12">
    <oc r="E776" t="inlineStr">
      <is>
        <t>Курбанов Мурад Курбанович</t>
      </is>
    </oc>
    <nc r="E776"/>
  </rcc>
  <rcc rId="64437" sId="12">
    <oc r="F776" t="inlineStr">
      <is>
        <t>жилой дом</t>
      </is>
    </oc>
    <nc r="F776"/>
  </rcc>
  <rcc rId="64438" sId="12">
    <oc r="G776" t="inlineStr">
      <is>
        <t>РД, Лакский район, с. Караша</t>
      </is>
    </oc>
    <nc r="G776"/>
  </rcc>
  <rcc rId="64439" sId="12">
    <oc r="H776">
      <v>10</v>
    </oc>
    <nc r="H776"/>
  </rcc>
  <rcc rId="64440" sId="12">
    <oc r="I776">
      <v>10</v>
    </oc>
    <nc r="I776"/>
  </rcc>
  <rcc rId="64441" sId="12">
    <oc r="J776">
      <v>0</v>
    </oc>
    <nc r="J776"/>
  </rcc>
  <rcc rId="64442" sId="12">
    <oc r="K776">
      <v>0.4</v>
    </oc>
    <nc r="K776"/>
  </rcc>
  <rcc rId="64443" sId="12">
    <oc r="L776" t="inlineStr">
      <is>
        <t>55/25</t>
      </is>
    </oc>
    <nc r="L776"/>
  </rcc>
  <rcc rId="64444" sId="12">
    <oc r="M776" t="inlineStr">
      <is>
        <t>Ф№2</t>
      </is>
    </oc>
    <nc r="M776"/>
  </rcc>
  <rcc rId="64445" sId="12">
    <oc r="N776" t="inlineStr">
      <is>
        <t>Кумух</t>
      </is>
    </oc>
    <nc r="N776"/>
  </rcc>
  <rcc rId="64446" sId="12">
    <oc r="O776">
      <v>42732</v>
    </oc>
    <nc r="O776"/>
  </rcc>
  <rcc rId="64447" sId="12">
    <oc r="P776">
      <v>393</v>
    </oc>
    <nc r="P776"/>
  </rcc>
  <rcc rId="64448" sId="12">
    <oc r="B777" t="inlineStr">
      <is>
        <t>Кумухский МУ</t>
      </is>
    </oc>
    <nc r="B777"/>
  </rcc>
  <rcc rId="64449" sId="12">
    <oc r="C777">
      <v>394</v>
    </oc>
    <nc r="C777"/>
  </rcc>
  <rcc rId="64450" sId="12">
    <oc r="D777">
      <v>42732</v>
    </oc>
    <nc r="D777"/>
  </rcc>
  <rcc rId="64451" sId="12">
    <oc r="E777" t="inlineStr">
      <is>
        <t>Нуржаев Байрум Ильясович</t>
      </is>
    </oc>
    <nc r="E777"/>
  </rcc>
  <rcc rId="64452" sId="12">
    <oc r="F777" t="inlineStr">
      <is>
        <t>жилой дом</t>
      </is>
    </oc>
    <nc r="F777"/>
  </rcc>
  <rcc rId="64453" sId="12">
    <oc r="G777" t="inlineStr">
      <is>
        <t>РД, Лакский район, с. Чукна</t>
      </is>
    </oc>
    <nc r="G777"/>
  </rcc>
  <rcc rId="64454" sId="12">
    <oc r="H777">
      <v>10</v>
    </oc>
    <nc r="H777"/>
  </rcc>
  <rcc rId="64455" sId="12">
    <oc r="I777">
      <v>10</v>
    </oc>
    <nc r="I777"/>
  </rcc>
  <rcc rId="64456" sId="12">
    <oc r="J777">
      <v>0</v>
    </oc>
    <nc r="J777"/>
  </rcc>
  <rcc rId="64457" sId="12">
    <oc r="K777">
      <v>0.4</v>
    </oc>
    <nc r="K777"/>
  </rcc>
  <rcc rId="64458" sId="12">
    <oc r="L777" t="inlineStr">
      <is>
        <t>22/160</t>
      </is>
    </oc>
    <nc r="L777"/>
  </rcc>
  <rcc rId="64459" sId="12">
    <oc r="M777" t="inlineStr">
      <is>
        <t>Ф№2</t>
      </is>
    </oc>
    <nc r="M777"/>
  </rcc>
  <rcc rId="64460" sId="12">
    <oc r="N777" t="inlineStr">
      <is>
        <t>Кумух</t>
      </is>
    </oc>
    <nc r="N777"/>
  </rcc>
  <rcc rId="64461" sId="12">
    <oc r="O777">
      <v>42732</v>
    </oc>
    <nc r="O777"/>
  </rcc>
  <rcc rId="64462" sId="12">
    <oc r="P777">
      <v>394</v>
    </oc>
    <nc r="P777"/>
  </rcc>
  <rcc rId="64463" sId="12">
    <oc r="B778" t="inlineStr">
      <is>
        <t>Кумухский МУ</t>
      </is>
    </oc>
    <nc r="B778"/>
  </rcc>
  <rcc rId="64464" sId="12">
    <oc r="C778">
      <v>395</v>
    </oc>
    <nc r="C778"/>
  </rcc>
  <rcc rId="64465" sId="12">
    <oc r="D778">
      <v>42732</v>
    </oc>
    <nc r="D778"/>
  </rcc>
  <rcc rId="64466" sId="12">
    <oc r="E778" t="inlineStr">
      <is>
        <t>Исаков Сайпулах Гебекович</t>
      </is>
    </oc>
    <nc r="E778"/>
  </rcc>
  <rcc rId="64467" sId="12">
    <oc r="F778" t="inlineStr">
      <is>
        <t>жилой дом</t>
      </is>
    </oc>
    <nc r="F778"/>
  </rcc>
  <rcc rId="64468" sId="12">
    <oc r="G778" t="inlineStr">
      <is>
        <t>РД, Лакский район, с. Кумух</t>
      </is>
    </oc>
    <nc r="G778"/>
  </rcc>
  <rcc rId="64469" sId="12">
    <oc r="H778">
      <v>12</v>
    </oc>
    <nc r="H778"/>
  </rcc>
  <rcc rId="64470" sId="12">
    <oc r="I778">
      <v>12</v>
    </oc>
    <nc r="I778"/>
  </rcc>
  <rcc rId="64471" sId="12">
    <oc r="J778">
      <v>0</v>
    </oc>
    <nc r="J778"/>
  </rcc>
  <rcc rId="64472" sId="12">
    <oc r="K778">
      <v>0.4</v>
    </oc>
    <nc r="K778"/>
  </rcc>
  <rcc rId="64473" sId="12">
    <oc r="L778" t="inlineStr">
      <is>
        <t>9/160</t>
      </is>
    </oc>
    <nc r="L778"/>
  </rcc>
  <rcc rId="64474" sId="12">
    <oc r="M778" t="inlineStr">
      <is>
        <t>Ф№3</t>
      </is>
    </oc>
    <nc r="M778"/>
  </rcc>
  <rcc rId="64475" sId="12">
    <oc r="N778" t="inlineStr">
      <is>
        <t>Кумух</t>
      </is>
    </oc>
    <nc r="N778"/>
  </rcc>
  <rcc rId="64476" sId="12">
    <oc r="O778">
      <v>42732</v>
    </oc>
    <nc r="O778"/>
  </rcc>
  <rcc rId="64477" sId="12">
    <oc r="P778">
      <v>395</v>
    </oc>
    <nc r="P778"/>
  </rcc>
  <rcc rId="64478" sId="12">
    <oc r="B45" t="inlineStr">
      <is>
        <t>Ногайские РЭС</t>
      </is>
    </oc>
    <nc r="B45"/>
  </rcc>
  <rcc rId="64479" sId="12">
    <oc r="C45">
      <v>2002</v>
    </oc>
    <nc r="C45"/>
  </rcc>
  <rcc rId="64480" sId="12">
    <oc r="D45">
      <v>42682</v>
    </oc>
    <nc r="D45"/>
  </rcc>
  <rcc rId="64481" sId="12">
    <oc r="E45" t="inlineStr">
      <is>
        <t>Акмурзаев Нурбек Анварович</t>
      </is>
    </oc>
    <nc r="E45"/>
  </rcc>
  <rcc rId="64482" sId="12">
    <oc r="F45" t="inlineStr">
      <is>
        <t>зернодробилка</t>
      </is>
    </oc>
    <nc r="F45"/>
  </rcc>
  <rcc rId="64483" sId="12">
    <oc r="G45" t="inlineStr">
      <is>
        <t>РД, Ногайский район, с.Кунбатар</t>
      </is>
    </oc>
    <nc r="G45"/>
  </rcc>
  <rcc rId="64484" sId="12">
    <oc r="H45">
      <v>10</v>
    </oc>
    <nc r="H45"/>
  </rcc>
  <rcc rId="64485" sId="12">
    <oc r="I45">
      <v>10</v>
    </oc>
    <nc r="I45"/>
  </rcc>
  <rcc rId="64486" sId="12">
    <oc r="J45">
      <v>0</v>
    </oc>
    <nc r="J45"/>
  </rcc>
  <rcc rId="64487" sId="12">
    <oc r="K45">
      <v>0.4</v>
    </oc>
    <nc r="K45"/>
  </rcc>
  <rcc rId="64488" sId="12">
    <oc r="L45" t="inlineStr">
      <is>
        <t>27.01.01/250</t>
      </is>
    </oc>
    <nc r="L45"/>
  </rcc>
  <rcc rId="64489" sId="12">
    <oc r="M45" t="inlineStr">
      <is>
        <t>ф№1</t>
      </is>
    </oc>
    <nc r="M45"/>
  </rcc>
  <rcc rId="64490" sId="12">
    <oc r="N45" t="inlineStr">
      <is>
        <t>Кунбатар</t>
      </is>
    </oc>
    <nc r="N45"/>
  </rcc>
  <rcc rId="64491" sId="12">
    <oc r="O45">
      <v>42682</v>
    </oc>
    <nc r="O45"/>
  </rcc>
  <rcc rId="64492" sId="12">
    <oc r="P45">
      <v>2045</v>
    </oc>
    <nc r="P45"/>
  </rcc>
  <rcc rId="64493" sId="12">
    <oc r="B142" t="inlineStr">
      <is>
        <t>Ногайские РЭС</t>
      </is>
    </oc>
    <nc r="B142"/>
  </rcc>
  <rcc rId="64494" sId="12">
    <oc r="C142">
      <v>2092</v>
    </oc>
    <nc r="C142"/>
  </rcc>
  <rcc rId="64495" sId="12">
    <oc r="D142">
      <v>42697</v>
    </oc>
    <nc r="D142"/>
  </rcc>
  <rcc rId="64496" sId="12">
    <oc r="E142" t="inlineStr">
      <is>
        <t>Мусаева Кумусхан Бекетовна</t>
      </is>
    </oc>
    <nc r="E142"/>
  </rcc>
  <rcc rId="64497" sId="12">
    <oc r="F142" t="inlineStr">
      <is>
        <t>кормодробилка</t>
      </is>
    </oc>
    <nc r="F142"/>
  </rcc>
  <rcc rId="64498" sId="12">
    <oc r="G142" t="inlineStr">
      <is>
        <t>РД, Ногайский район, с. Кунбатар</t>
      </is>
    </oc>
    <nc r="G142"/>
  </rcc>
  <rcc rId="64499" sId="12">
    <oc r="H142">
      <v>10</v>
    </oc>
    <nc r="H142"/>
  </rcc>
  <rcc rId="64500" sId="12">
    <oc r="I142">
      <v>10</v>
    </oc>
    <nc r="I142"/>
  </rcc>
  <rcc rId="64501" sId="12">
    <oc r="J142">
      <v>0</v>
    </oc>
    <nc r="J142"/>
  </rcc>
  <rcc rId="64502" sId="12">
    <oc r="K142">
      <v>0.4</v>
    </oc>
    <nc r="K142"/>
  </rcc>
  <rcc rId="64503" sId="12">
    <oc r="L142" t="inlineStr">
      <is>
        <t>28.01.06/250</t>
      </is>
    </oc>
    <nc r="L142"/>
  </rcc>
  <rcc rId="64504" sId="12">
    <oc r="M142" t="inlineStr">
      <is>
        <t>ф №1</t>
      </is>
    </oc>
    <nc r="M142"/>
  </rcc>
  <rcc rId="64505" sId="12">
    <oc r="N142" t="inlineStr">
      <is>
        <t>Кунбатар      35/10 кВ</t>
      </is>
    </oc>
    <nc r="N142"/>
  </rcc>
  <rcc rId="64506" sId="12">
    <oc r="O142">
      <v>42698</v>
    </oc>
    <nc r="O142"/>
  </rcc>
  <rcc rId="64507" sId="12">
    <oc r="P142">
      <v>2144</v>
    </oc>
    <nc r="P142"/>
  </rcc>
  <rcc rId="64508" sId="12">
    <oc r="B550" t="inlineStr">
      <is>
        <t>Касумкентские  РЭС                              ДЭС</t>
      </is>
    </oc>
    <nc r="B550"/>
  </rcc>
  <rcc rId="64509" sId="12">
    <oc r="C550">
      <v>539</v>
    </oc>
    <nc r="C550"/>
  </rcc>
  <rcc rId="64510" sId="12">
    <oc r="D550">
      <v>42682</v>
    </oc>
    <nc r="D550"/>
  </rcc>
  <rcc rId="64511" sId="12">
    <oc r="E550" t="inlineStr">
      <is>
        <t xml:space="preserve">Абдуллаев Сидридин Абдурагимович </t>
      </is>
    </oc>
    <nc r="E550"/>
  </rcc>
  <rcc rId="64512" sId="12">
    <oc r="F550" t="inlineStr">
      <is>
        <t>жилой дом</t>
      </is>
    </oc>
    <nc r="F550"/>
  </rcc>
  <rcc rId="64513" sId="12">
    <oc r="G550" t="inlineStr">
      <is>
        <t>Курахский район,                с.Курах</t>
      </is>
    </oc>
    <nc r="G550"/>
  </rcc>
  <rcc rId="64514" sId="12">
    <oc r="H550">
      <v>5</v>
    </oc>
    <nc r="H550"/>
  </rcc>
  <rcc rId="64515" sId="12">
    <oc r="I550">
      <v>5</v>
    </oc>
    <nc r="I550"/>
  </rcc>
  <rcc rId="64516" sId="12">
    <oc r="J550">
      <v>0</v>
    </oc>
    <nc r="J550"/>
  </rcc>
  <rcc rId="64517" sId="12">
    <oc r="K550">
      <v>0.4</v>
    </oc>
    <nc r="K550"/>
  </rcc>
  <rcc rId="64518" sId="12">
    <oc r="L550" t="inlineStr">
      <is>
        <t>12/160</t>
      </is>
    </oc>
    <nc r="L550"/>
  </rcc>
  <rcc rId="64519" sId="12">
    <oc r="M550" t="inlineStr">
      <is>
        <t>Ф №2</t>
      </is>
    </oc>
    <nc r="M550"/>
  </rcc>
  <rcc rId="64520" sId="12">
    <oc r="N550" t="inlineStr">
      <is>
        <t>Курах</t>
      </is>
    </oc>
    <nc r="N550"/>
  </rcc>
  <rcc rId="64521" sId="12">
    <oc r="O550">
      <v>42683</v>
    </oc>
    <nc r="O550"/>
  </rcc>
  <rcc rId="64522" sId="12">
    <oc r="P550">
      <v>539</v>
    </oc>
    <nc r="P550"/>
  </rcc>
  <rcc rId="64523" sId="12">
    <oc r="B551" t="inlineStr">
      <is>
        <t>Касумкентские  РЭС                              ДЭС</t>
      </is>
    </oc>
    <nc r="B551"/>
  </rcc>
  <rcc rId="64524" sId="12">
    <oc r="C551">
      <v>540</v>
    </oc>
    <nc r="C551"/>
  </rcc>
  <rcc rId="64525" sId="12">
    <oc r="D551">
      <v>42682</v>
    </oc>
    <nc r="D551"/>
  </rcc>
  <rcc rId="64526" sId="12">
    <oc r="E551" t="inlineStr">
      <is>
        <t xml:space="preserve">Азизов Гюлмагомед Нариманович </t>
      </is>
    </oc>
    <nc r="E551"/>
  </rcc>
  <rcc rId="64527" sId="12">
    <oc r="F551" t="inlineStr">
      <is>
        <t>жилой дом</t>
      </is>
    </oc>
    <nc r="F551"/>
  </rcc>
  <rcc rId="64528" sId="12">
    <oc r="G551" t="inlineStr">
      <is>
        <t>Курахский район,                с.Курах, ул.Садовая</t>
      </is>
    </oc>
    <nc r="G551"/>
  </rcc>
  <rcc rId="64529" sId="12">
    <oc r="H551">
      <v>5</v>
    </oc>
    <nc r="H551"/>
  </rcc>
  <rcc rId="64530" sId="12">
    <oc r="I551">
      <v>5</v>
    </oc>
    <nc r="I551"/>
  </rcc>
  <rcc rId="64531" sId="12">
    <oc r="J551">
      <v>0</v>
    </oc>
    <nc r="J551"/>
  </rcc>
  <rcc rId="64532" sId="12">
    <oc r="K551">
      <v>0.4</v>
    </oc>
    <nc r="K551"/>
  </rcc>
  <rcc rId="64533" sId="12">
    <oc r="L551" t="inlineStr">
      <is>
        <t>14/40</t>
      </is>
    </oc>
    <nc r="L551"/>
  </rcc>
  <rcc rId="64534" sId="12">
    <oc r="M551" t="inlineStr">
      <is>
        <t>Ф №3</t>
      </is>
    </oc>
    <nc r="M551"/>
  </rcc>
  <rcc rId="64535" sId="12">
    <oc r="N551" t="inlineStr">
      <is>
        <t>Курах</t>
      </is>
    </oc>
    <nc r="N551"/>
  </rcc>
  <rcc rId="64536" sId="12">
    <oc r="O551">
      <v>42683</v>
    </oc>
    <nc r="O551"/>
  </rcc>
  <rcc rId="64537" sId="12">
    <oc r="P551">
      <v>540</v>
    </oc>
    <nc r="P551"/>
  </rcc>
  <rcc rId="64538" sId="12">
    <oc r="B609" t="inlineStr">
      <is>
        <t>Курахский МУ               ДЭС</t>
      </is>
    </oc>
    <nc r="B609"/>
  </rcc>
  <rcc rId="64539" sId="12">
    <oc r="C609">
      <v>598</v>
    </oc>
    <nc r="C609"/>
  </rcc>
  <rcc rId="64540" sId="12">
    <oc r="D609">
      <v>42683</v>
    </oc>
    <nc r="D609"/>
  </rcc>
  <rcc rId="64541" sId="12">
    <oc r="E609" t="inlineStr">
      <is>
        <t xml:space="preserve">Азизова Джарият Шахназаровна </t>
      </is>
    </oc>
    <nc r="E609"/>
  </rcc>
  <rcc rId="64542" sId="12">
    <oc r="F609" t="inlineStr">
      <is>
        <t>жилой дом</t>
      </is>
    </oc>
    <nc r="F609"/>
  </rcc>
  <rcc rId="64543" sId="12">
    <oc r="G609" t="inlineStr">
      <is>
        <t>Курахский район,                   с. Курах</t>
      </is>
    </oc>
    <nc r="G609"/>
  </rcc>
  <rcc rId="64544" sId="12">
    <oc r="H609">
      <v>3</v>
    </oc>
    <nc r="H609"/>
  </rcc>
  <rcc rId="64545" sId="12">
    <oc r="I609">
      <v>3</v>
    </oc>
    <nc r="I609"/>
  </rcc>
  <rcc rId="64546" sId="12">
    <oc r="J609">
      <v>0</v>
    </oc>
    <nc r="J609"/>
  </rcc>
  <rcc rId="64547" sId="12">
    <oc r="K609">
      <v>0.4</v>
    </oc>
    <nc r="K609"/>
  </rcc>
  <rcc rId="64548" sId="12">
    <oc r="L609" t="inlineStr">
      <is>
        <t>9/400</t>
      </is>
    </oc>
    <nc r="L609"/>
  </rcc>
  <rcc rId="64549" sId="12">
    <oc r="M609" t="inlineStr">
      <is>
        <t>Ф №2</t>
      </is>
    </oc>
    <nc r="M609"/>
  </rcc>
  <rcc rId="64550" sId="12">
    <oc r="N609" t="inlineStr">
      <is>
        <t>Курах</t>
      </is>
    </oc>
    <nc r="N609"/>
  </rcc>
  <rcc rId="64551" sId="12">
    <oc r="O609">
      <v>42684</v>
    </oc>
    <nc r="O609"/>
  </rcc>
  <rcc rId="64552" sId="12">
    <oc r="P609">
      <v>598</v>
    </oc>
    <nc r="P609"/>
  </rcc>
  <rcc rId="64553" sId="12">
    <oc r="B611" t="inlineStr">
      <is>
        <t>Курахский МУ               ДЭС</t>
      </is>
    </oc>
    <nc r="B611"/>
  </rcc>
  <rcc rId="64554" sId="12">
    <oc r="C611">
      <v>600</v>
    </oc>
    <nc r="C611"/>
  </rcc>
  <rcc rId="64555" sId="12">
    <oc r="D611">
      <v>42683</v>
    </oc>
    <nc r="D611"/>
  </rcc>
  <rcc rId="64556" sId="12">
    <oc r="E611" t="inlineStr">
      <is>
        <t xml:space="preserve">Магомедов Абдулах Нурмагомедович </t>
      </is>
    </oc>
    <nc r="E611"/>
  </rcc>
  <rcc rId="64557" sId="12">
    <oc r="F611" t="inlineStr">
      <is>
        <t>жилой дом</t>
      </is>
    </oc>
    <nc r="F611"/>
  </rcc>
  <rcc rId="64558" sId="12">
    <oc r="G611" t="inlineStr">
      <is>
        <t>Курахский район,                   с. Штул</t>
      </is>
    </oc>
    <nc r="G611"/>
  </rcc>
  <rcc rId="64559" sId="12">
    <oc r="H611">
      <v>3</v>
    </oc>
    <nc r="H611"/>
  </rcc>
  <rcc rId="64560" sId="12">
    <oc r="I611">
      <v>3</v>
    </oc>
    <nc r="I611"/>
  </rcc>
  <rcc rId="64561" sId="12">
    <oc r="J611">
      <v>0</v>
    </oc>
    <nc r="J611"/>
  </rcc>
  <rcc rId="64562" sId="12">
    <oc r="K611">
      <v>0.4</v>
    </oc>
    <nc r="K611"/>
  </rcc>
  <rcc rId="64563" sId="12">
    <oc r="L611">
      <v>23224</v>
    </oc>
    <nc r="L611"/>
  </rcc>
  <rcc rId="64564" sId="12">
    <oc r="M611" t="inlineStr">
      <is>
        <t>Ф №1</t>
      </is>
    </oc>
    <nc r="M611"/>
  </rcc>
  <rcc rId="64565" sId="12">
    <oc r="N611" t="inlineStr">
      <is>
        <t>Курах</t>
      </is>
    </oc>
    <nc r="N611"/>
  </rcc>
  <rcc rId="64566" sId="12">
    <oc r="O611">
      <v>42684</v>
    </oc>
    <nc r="O611"/>
  </rcc>
  <rcc rId="64567" sId="12">
    <oc r="P611">
      <v>600</v>
    </oc>
    <nc r="P611"/>
  </rcc>
  <rcc rId="64568" sId="12">
    <oc r="B612" t="inlineStr">
      <is>
        <t>Курахский МУ               ДЭС</t>
      </is>
    </oc>
    <nc r="B612"/>
  </rcc>
  <rcc rId="64569" sId="12">
    <oc r="C612">
      <v>601</v>
    </oc>
    <nc r="C612"/>
  </rcc>
  <rcc rId="64570" sId="12">
    <oc r="D612">
      <v>42683</v>
    </oc>
    <nc r="D612"/>
  </rcc>
  <rcc rId="64571" sId="12">
    <oc r="E612" t="inlineStr">
      <is>
        <t xml:space="preserve">Магомедов Магомед-Нетиф Нурмагомедович </t>
      </is>
    </oc>
    <nc r="E612"/>
  </rcc>
  <rcc rId="64572" sId="12">
    <oc r="F612" t="inlineStr">
      <is>
        <t>жилой дом</t>
      </is>
    </oc>
    <nc r="F612"/>
  </rcc>
  <rcc rId="64573" sId="12">
    <oc r="G612" t="inlineStr">
      <is>
        <t>Курахский район,    с.Штул</t>
      </is>
    </oc>
    <nc r="G612"/>
  </rcc>
  <rcc rId="64574" sId="12">
    <oc r="H612">
      <v>3</v>
    </oc>
    <nc r="H612"/>
  </rcc>
  <rcc rId="64575" sId="12">
    <oc r="I612">
      <v>3</v>
    </oc>
    <nc r="I612"/>
  </rcc>
  <rcc rId="64576" sId="12">
    <oc r="J612">
      <v>0</v>
    </oc>
    <nc r="J612"/>
  </rcc>
  <rcc rId="64577" sId="12">
    <oc r="K612">
      <v>0.4</v>
    </oc>
    <nc r="K612"/>
  </rcc>
  <rcc rId="64578" sId="12">
    <oc r="L612" t="inlineStr">
      <is>
        <t>4/100</t>
      </is>
    </oc>
    <nc r="L612"/>
  </rcc>
  <rcc rId="64579" sId="12">
    <oc r="M612" t="inlineStr">
      <is>
        <t>Ф №1</t>
      </is>
    </oc>
    <nc r="M612"/>
  </rcc>
  <rcc rId="64580" sId="12">
    <oc r="N612" t="inlineStr">
      <is>
        <t>Курах</t>
      </is>
    </oc>
    <nc r="N612"/>
  </rcc>
  <rcc rId="64581" sId="12">
    <oc r="O612">
      <v>42684</v>
    </oc>
    <nc r="O612"/>
  </rcc>
  <rcc rId="64582" sId="12">
    <oc r="P612">
      <v>601</v>
    </oc>
    <nc r="P612"/>
  </rcc>
  <rcc rId="64583" sId="12">
    <oc r="B119" t="inlineStr">
      <is>
        <t>Ксумкентские РЭС (Курахский МУ)</t>
      </is>
    </oc>
    <nc r="B119"/>
  </rcc>
  <rcc rId="64584" sId="12">
    <oc r="C119">
      <v>2077</v>
    </oc>
    <nc r="C119"/>
  </rcc>
  <rcc rId="64585" sId="12">
    <oc r="D119">
      <v>42695</v>
    </oc>
    <nc r="D119"/>
  </rcc>
  <rcc rId="64586" sId="12">
    <oc r="E119" t="inlineStr">
      <is>
        <t>Абдулкеримов Джелил Османович</t>
      </is>
    </oc>
    <nc r="E119"/>
  </rcc>
  <rcc rId="64587" sId="12">
    <oc r="F119" t="inlineStr">
      <is>
        <t>пекарня</t>
      </is>
    </oc>
    <nc r="F119"/>
  </rcc>
  <rcc rId="64588" sId="12">
    <oc r="G119" t="inlineStr">
      <is>
        <t>РД. Курахский район, с.Курах</t>
      </is>
    </oc>
    <nc r="G119"/>
  </rcc>
  <rcc rId="64589" sId="12">
    <oc r="H119">
      <v>15</v>
    </oc>
    <nc r="H119"/>
  </rcc>
  <rcc rId="64590" sId="12">
    <oc r="I119">
      <v>15</v>
    </oc>
    <nc r="I119"/>
  </rcc>
  <rcc rId="64591" sId="12">
    <oc r="J119">
      <v>0</v>
    </oc>
    <nc r="J119"/>
  </rcc>
  <rcc rId="64592" sId="12">
    <oc r="K119">
      <v>0.4</v>
    </oc>
    <nc r="K119"/>
  </rcc>
  <rcc rId="64593" sId="12">
    <oc r="L119" t="inlineStr">
      <is>
        <t>1/63</t>
      </is>
    </oc>
    <nc r="L119"/>
  </rcc>
  <rcc rId="64594" sId="12">
    <oc r="M119" t="inlineStr">
      <is>
        <t>ф № 3</t>
      </is>
    </oc>
    <nc r="M119"/>
  </rcc>
  <rcc rId="64595" sId="12">
    <oc r="N119" t="inlineStr">
      <is>
        <t>Курах 110/35/10 кВ</t>
      </is>
    </oc>
    <nc r="N119"/>
  </rcc>
  <rcc rId="64596" sId="12">
    <oc r="O119">
      <v>42696</v>
    </oc>
    <nc r="O119"/>
  </rcc>
  <rcc rId="64597" sId="12">
    <oc r="P119">
      <v>2121</v>
    </oc>
    <nc r="P119"/>
  </rcc>
  <rcc rId="64598" sId="12">
    <oc r="B46" t="inlineStr">
      <is>
        <t>Кизлярские ГЭС</t>
      </is>
    </oc>
    <nc r="B46"/>
  </rcc>
  <rcc rId="64599" sId="12">
    <oc r="C46">
      <v>2003</v>
    </oc>
    <nc r="C46"/>
  </rcc>
  <rcc rId="64600" sId="12">
    <oc r="D46">
      <v>42682</v>
    </oc>
    <nc r="D46"/>
  </rcc>
  <rcc rId="64601" sId="12">
    <oc r="E46" t="inlineStr">
      <is>
        <t>Абдурахманов Сахратула Гусейнович</t>
      </is>
    </oc>
    <nc r="E46"/>
  </rcc>
  <rcc rId="64602" sId="12">
    <oc r="F46" t="inlineStr">
      <is>
        <t>магазин</t>
      </is>
    </oc>
    <nc r="F46"/>
  </rcc>
  <rcc rId="64603" sId="12">
    <oc r="G46" t="inlineStr">
      <is>
        <t>РД, г.Кизляр, ул. Грозненская, д.114</t>
      </is>
    </oc>
    <nc r="G46"/>
  </rcc>
  <rcc rId="64604" sId="12">
    <oc r="H46">
      <v>5</v>
    </oc>
    <nc r="H46"/>
  </rcc>
  <rcc rId="64605" sId="12">
    <oc r="I46">
      <v>5</v>
    </oc>
    <nc r="I46"/>
  </rcc>
  <rcc rId="64606" sId="12">
    <oc r="J46">
      <v>0</v>
    </oc>
    <nc r="J46"/>
  </rcc>
  <rcc rId="64607" sId="12">
    <oc r="K46">
      <v>0.4</v>
    </oc>
    <nc r="K46"/>
  </rcc>
  <rcc rId="64608" sId="12">
    <oc r="L46" t="inlineStr">
      <is>
        <t>07.09.05/400</t>
      </is>
    </oc>
    <nc r="L46"/>
  </rcc>
  <rcc rId="64609" sId="12">
    <oc r="M46" t="inlineStr">
      <is>
        <t>ф№9</t>
      </is>
    </oc>
    <nc r="M46"/>
  </rcc>
  <rcc rId="64610" sId="12">
    <oc r="N46" t="inlineStr">
      <is>
        <t>КЭМЗ-1</t>
      </is>
    </oc>
    <nc r="N46"/>
  </rcc>
  <rcc rId="64611" sId="12">
    <oc r="O46">
      <v>42682</v>
    </oc>
    <nc r="O46"/>
  </rcc>
  <rcc rId="64612" sId="12">
    <oc r="P46">
      <v>2046</v>
    </oc>
    <nc r="P46"/>
  </rcc>
  <rcc rId="64613" sId="12">
    <oc r="B493" t="inlineStr">
      <is>
        <t>Кизлярский РЭС/ПУ ЗЭС</t>
      </is>
    </oc>
    <nc r="B493"/>
  </rcc>
  <rcc rId="64614" sId="12">
    <oc r="C493">
      <v>276</v>
    </oc>
    <nc r="C493"/>
  </rcc>
  <rcc rId="64615" sId="12">
    <oc r="D493">
      <v>42688</v>
    </oc>
    <nc r="D493"/>
  </rcc>
  <rcc rId="64616" sId="12">
    <oc r="E493" t="inlineStr">
      <is>
        <t>Дунаевская Лидия Ивановна</t>
      </is>
    </oc>
    <nc r="E493"/>
  </rcc>
  <rcc rId="64617" sId="12">
    <oc r="F493" t="inlineStr">
      <is>
        <t>гараж</t>
      </is>
    </oc>
    <nc r="F493"/>
  </rcc>
  <rcc rId="64618" sId="12">
    <oc r="G493" t="inlineStr">
      <is>
        <t>г. Кизляр</t>
      </is>
    </oc>
    <nc r="G493"/>
  </rcc>
  <rcc rId="64619" sId="12">
    <oc r="H493">
      <v>4</v>
    </oc>
    <nc r="H493"/>
  </rcc>
  <rcc rId="64620" sId="12">
    <oc r="I493">
      <v>4</v>
    </oc>
    <nc r="I493"/>
  </rcc>
  <rcc rId="64621" sId="12">
    <oc r="J493">
      <v>0</v>
    </oc>
    <nc r="J493"/>
  </rcc>
  <rcc rId="64622" sId="12">
    <oc r="K493">
      <v>0.4</v>
    </oc>
    <nc r="K493"/>
  </rcc>
  <rcc rId="64623" sId="12">
    <oc r="L493" t="inlineStr">
      <is>
        <t>070906/250 кВА</t>
      </is>
    </oc>
    <nc r="L493"/>
  </rcc>
  <rcc rId="64624" sId="12">
    <oc r="M493" t="inlineStr">
      <is>
        <t>ф№9</t>
      </is>
    </oc>
    <nc r="M493"/>
  </rcc>
  <rcc rId="64625" sId="12">
    <oc r="N493" t="inlineStr">
      <is>
        <t>КЭМЗ-1</t>
      </is>
    </oc>
    <nc r="N493"/>
  </rcc>
  <rcc rId="64626" sId="12">
    <oc r="O493">
      <v>42688</v>
    </oc>
    <nc r="O493"/>
  </rcc>
  <rcc rId="64627" sId="12">
    <oc r="P493">
      <v>276</v>
    </oc>
    <nc r="P493"/>
  </rcc>
  <rcc rId="64628" sId="12">
    <oc r="B259" t="inlineStr">
      <is>
        <t>Кизлярские ГЭС</t>
      </is>
    </oc>
    <nc r="B259"/>
  </rcc>
  <rcc rId="64629" sId="12">
    <oc r="C259">
      <v>2223</v>
    </oc>
    <nc r="C259"/>
  </rcc>
  <rcc rId="64630" sId="12">
    <oc r="D259">
      <v>42716</v>
    </oc>
    <nc r="D259"/>
  </rcc>
  <rcc rId="64631" sId="12">
    <oc r="E259" t="inlineStr">
      <is>
        <t>Мазукаев Альберт Зейналович</t>
      </is>
    </oc>
    <nc r="E259"/>
  </rcc>
  <rcc rId="64632" sId="12">
    <oc r="F259" t="inlineStr">
      <is>
        <t>жилой дом</t>
      </is>
    </oc>
    <nc r="F259"/>
  </rcc>
  <rcc rId="64633" sId="12">
    <oc r="G259" t="inlineStr">
      <is>
        <t>РД, г.Кизляр, ул. Чехова, д. №22/3</t>
      </is>
    </oc>
    <nc r="G259"/>
  </rcc>
  <rcc rId="64634" sId="12">
    <oc r="H259">
      <v>7</v>
    </oc>
    <nc r="H259"/>
  </rcc>
  <rcc rId="64635" sId="12">
    <oc r="I259">
      <v>7</v>
    </oc>
    <nc r="I259"/>
  </rcc>
  <rcc rId="64636" sId="12">
    <oc r="J259">
      <v>0</v>
    </oc>
    <nc r="J259"/>
  </rcc>
  <rcc rId="64637" sId="12">
    <oc r="K259">
      <v>0.4</v>
    </oc>
    <nc r="K259"/>
  </rcc>
  <rcc rId="64638" sId="12">
    <oc r="L259" t="inlineStr">
      <is>
        <t>66/400</t>
      </is>
    </oc>
    <nc r="L259"/>
  </rcc>
  <rcc rId="64639" sId="12">
    <oc r="M259" t="inlineStr">
      <is>
        <t>ф №6</t>
      </is>
    </oc>
    <nc r="M259"/>
  </rcc>
  <rcc rId="64640" sId="12">
    <oc r="N259" t="inlineStr">
      <is>
        <t>КЭМЗ-1        35/10 кВ</t>
      </is>
    </oc>
    <nc r="N259"/>
  </rcc>
  <rcc rId="64641" sId="12">
    <oc r="O259">
      <v>42717</v>
    </oc>
    <nc r="O259"/>
  </rcc>
  <rcc rId="64642" sId="12">
    <oc r="P259">
      <v>2261</v>
    </oc>
    <nc r="P259"/>
  </rcc>
  <rcc rId="64643" sId="12">
    <oc r="B334" t="inlineStr">
      <is>
        <t>Кизлярские ГЭС</t>
      </is>
    </oc>
    <nc r="B334"/>
  </rcc>
  <rcc rId="64644" sId="12">
    <oc r="C334">
      <v>2273</v>
    </oc>
    <nc r="C334"/>
  </rcc>
  <rcc rId="64645" sId="12">
    <oc r="D334">
      <v>42720</v>
    </oc>
    <nc r="D334"/>
  </rcc>
  <rcc rId="64646" sId="12">
    <oc r="E334" t="inlineStr">
      <is>
        <t>Гусейнов Ашурбег Курбанкадиевич</t>
      </is>
    </oc>
    <nc r="E334"/>
  </rcc>
  <rcc rId="64647" sId="12">
    <oc r="F334" t="inlineStr">
      <is>
        <t>нежилое помещение</t>
      </is>
    </oc>
    <nc r="F334"/>
  </rcc>
  <rcc rId="64648" sId="12">
    <oc r="G334" t="inlineStr">
      <is>
        <t>РД, г. Кизляр, пос. Комсомольский, ул. Кирова, дом №2а</t>
      </is>
    </oc>
    <nc r="G334"/>
  </rcc>
  <rcc rId="64649" sId="12">
    <oc r="H334">
      <v>7</v>
    </oc>
    <nc r="H334"/>
  </rcc>
  <rcc rId="64650" sId="12">
    <oc r="I334">
      <v>7</v>
    </oc>
    <nc r="I334"/>
  </rcc>
  <rcc rId="64651" sId="12">
    <oc r="J334">
      <v>0</v>
    </oc>
    <nc r="J334"/>
  </rcc>
  <rcc rId="64652" sId="12">
    <oc r="K334">
      <v>0.4</v>
    </oc>
    <nc r="K334"/>
  </rcc>
  <rcc rId="64653" sId="12">
    <oc r="L334" t="inlineStr">
      <is>
        <t>1/400</t>
      </is>
    </oc>
    <nc r="L334"/>
  </rcc>
  <rcc rId="64654" sId="12">
    <oc r="M334" t="inlineStr">
      <is>
        <t>ф №"пос. Комсомольский"</t>
      </is>
    </oc>
    <nc r="M334"/>
  </rcc>
  <rcc rId="64655" sId="12">
    <oc r="N334" t="inlineStr">
      <is>
        <t>КЭМЗ-1        35/10 кВ</t>
      </is>
    </oc>
    <nc r="N334"/>
  </rcc>
  <rcc rId="64656" sId="12">
    <oc r="O334">
      <v>42725</v>
    </oc>
    <nc r="O334"/>
  </rcc>
  <rcc rId="64657" sId="12">
    <oc r="P334">
      <v>2336</v>
    </oc>
    <nc r="P334"/>
  </rcc>
  <rcc rId="64658" sId="12">
    <oc r="B15" t="inlineStr">
      <is>
        <t>Левашинские РЭС</t>
      </is>
    </oc>
    <nc r="B15"/>
  </rcc>
  <rcc rId="64659" sId="12">
    <oc r="C15">
      <v>1972</v>
    </oc>
    <nc r="C15"/>
  </rcc>
  <rcc rId="64660" sId="12">
    <oc r="D15">
      <v>42677</v>
    </oc>
    <nc r="D15"/>
  </rcc>
  <rcc rId="64661" sId="12">
    <oc r="E15" t="inlineStr">
      <is>
        <t>Магомедова Асият Алиевна</t>
      </is>
    </oc>
    <nc r="E15"/>
  </rcc>
  <rcc rId="64662" sId="12">
    <oc r="F15" t="inlineStr">
      <is>
        <t>магазин</t>
      </is>
    </oc>
    <nc r="F15"/>
  </rcc>
  <rcc rId="64663" sId="12">
    <oc r="G15" t="inlineStr">
      <is>
        <t>РД, Левашинский район, с.Леваши</t>
      </is>
    </oc>
    <nc r="G15"/>
  </rcc>
  <rcc rId="64664" sId="12">
    <oc r="H15">
      <v>7</v>
    </oc>
    <nc r="H15"/>
  </rcc>
  <rcc rId="64665" sId="12">
    <oc r="I15">
      <v>7</v>
    </oc>
    <nc r="I15"/>
  </rcc>
  <rcc rId="64666" sId="12">
    <oc r="J15">
      <v>0</v>
    </oc>
    <nc r="J15"/>
  </rcc>
  <rcc rId="64667" sId="12">
    <oc r="K15">
      <v>0.4</v>
    </oc>
    <nc r="K15"/>
  </rcc>
  <rcc rId="64668" sId="12">
    <oc r="L15" t="inlineStr">
      <is>
        <t>34/250</t>
      </is>
    </oc>
    <nc r="L15"/>
  </rcc>
  <rcc rId="64669" sId="12">
    <oc r="M15" t="inlineStr">
      <is>
        <t>ф№1</t>
      </is>
    </oc>
    <nc r="M15"/>
  </rcc>
  <rcc rId="64670" sId="12">
    <oc r="N15" t="inlineStr">
      <is>
        <t>Леваши</t>
      </is>
    </oc>
    <nc r="N15"/>
  </rcc>
  <rcc rId="64671" sId="12">
    <oc r="O15">
      <v>42677</v>
    </oc>
    <nc r="O15"/>
  </rcc>
  <rcc rId="64672" sId="12">
    <oc r="P15">
      <v>2014</v>
    </oc>
    <nc r="P15"/>
  </rcc>
  <rcc rId="64673" sId="12">
    <oc r="B331" t="inlineStr">
      <is>
        <t>Левашинские РЭС</t>
      </is>
    </oc>
    <nc r="B331"/>
  </rcc>
  <rcc rId="64674" sId="12">
    <oc r="C331">
      <v>2279</v>
    </oc>
    <nc r="C331"/>
  </rcc>
  <rcc rId="64675" sId="12">
    <oc r="D331">
      <v>42724</v>
    </oc>
    <nc r="D331"/>
  </rcc>
  <rcc rId="64676" sId="12">
    <oc r="E331" t="inlineStr">
      <is>
        <t>Исаева Салихат Камалудиновна</t>
      </is>
    </oc>
    <nc r="E331"/>
  </rcc>
  <rcc rId="64677" sId="12">
    <oc r="F331" t="inlineStr">
      <is>
        <t>магазин</t>
      </is>
    </oc>
    <nc r="F331"/>
  </rcc>
  <rcc rId="64678" sId="12">
    <oc r="G331" t="inlineStr">
      <is>
        <t>РД, Левашинский район, с.Леваши, ул. Советская, №46, кв. 1</t>
      </is>
    </oc>
    <nc r="G331"/>
  </rcc>
  <rcc rId="64679" sId="12">
    <oc r="H331">
      <v>15</v>
    </oc>
    <nc r="H331"/>
  </rcc>
  <rcc rId="64680" sId="12">
    <oc r="I331">
      <v>15</v>
    </oc>
    <nc r="I331"/>
  </rcc>
  <rcc rId="64681" sId="12">
    <oc r="J331">
      <v>0</v>
    </oc>
    <nc r="J331"/>
  </rcc>
  <rcc rId="64682" sId="12">
    <oc r="K331">
      <v>0.4</v>
    </oc>
    <nc r="K331"/>
  </rcc>
  <rcc rId="64683" sId="12">
    <oc r="L331" t="inlineStr">
      <is>
        <t>11/400</t>
      </is>
    </oc>
    <nc r="L331"/>
  </rcc>
  <rcc rId="64684" sId="12">
    <oc r="M331" t="inlineStr">
      <is>
        <t>ф №2</t>
      </is>
    </oc>
    <nc r="M331"/>
  </rcc>
  <rcc rId="64685" sId="12">
    <oc r="N331" t="inlineStr">
      <is>
        <t>Леваши</t>
      </is>
    </oc>
    <nc r="N331"/>
  </rcc>
  <rcc rId="64686" sId="12">
    <oc r="O331">
      <v>42725</v>
    </oc>
    <nc r="O331"/>
  </rcc>
  <rcc rId="64687" sId="12">
    <oc r="P331">
      <v>2333</v>
    </oc>
    <nc r="P331"/>
  </rcc>
  <rcc rId="64688" sId="12">
    <oc r="B716" t="inlineStr">
      <is>
        <t>Левашинский РЭС</t>
      </is>
    </oc>
    <nc r="B716"/>
  </rcc>
  <rcc rId="64689" sId="12">
    <oc r="C716">
      <v>333</v>
    </oc>
    <nc r="C716"/>
  </rcc>
  <rcc rId="64690" sId="12">
    <oc r="D716">
      <v>42690</v>
    </oc>
    <nc r="D716"/>
  </rcc>
  <rcc rId="64691" sId="12">
    <oc r="E716" t="inlineStr">
      <is>
        <t>Магомедов Ахмед Багаутдинович</t>
      </is>
    </oc>
    <nc r="E716"/>
  </rcc>
  <rcc rId="64692" sId="12">
    <oc r="F716" t="inlineStr">
      <is>
        <t>жилой дом</t>
      </is>
    </oc>
    <nc r="F716"/>
  </rcc>
  <rcc rId="64693" sId="12">
    <oc r="G716" t="inlineStr">
      <is>
        <t>РД, Левашинский район сел. Урма</t>
      </is>
    </oc>
    <nc r="G716"/>
  </rcc>
  <rcc rId="64694" sId="12">
    <oc r="H716">
      <v>3</v>
    </oc>
    <nc r="H716"/>
  </rcc>
  <rcc rId="64695" sId="12">
    <oc r="I716">
      <v>3</v>
    </oc>
    <nc r="I716"/>
  </rcc>
  <rcc rId="64696" sId="12">
    <oc r="J716">
      <v>0</v>
    </oc>
    <nc r="J716"/>
  </rcc>
  <rcc rId="64697" sId="12">
    <oc r="K716">
      <v>0.4</v>
    </oc>
    <nc r="K716"/>
  </rcc>
  <rcc rId="64698" sId="12">
    <oc r="L716" t="inlineStr">
      <is>
        <t>64/250</t>
      </is>
    </oc>
    <nc r="L716"/>
  </rcc>
  <rcc rId="64699" sId="12">
    <oc r="M716" t="inlineStr">
      <is>
        <t>Ф№3</t>
      </is>
    </oc>
    <nc r="M716"/>
  </rcc>
  <rcc rId="64700" sId="12">
    <oc r="N716" t="inlineStr">
      <is>
        <t>Леваши</t>
      </is>
    </oc>
    <nc r="N716"/>
  </rcc>
  <rcc rId="64701" sId="12">
    <oc r="O716">
      <v>42696</v>
    </oc>
    <nc r="O716"/>
  </rcc>
  <rcc rId="64702" sId="12">
    <oc r="P716">
      <v>333</v>
    </oc>
    <nc r="P716"/>
  </rcc>
  <rcc rId="64703" sId="12">
    <oc r="B717" t="inlineStr">
      <is>
        <t>Левашинский РЭС</t>
      </is>
    </oc>
    <nc r="B717"/>
  </rcc>
  <rcc rId="64704" sId="12">
    <oc r="C717">
      <v>334</v>
    </oc>
    <nc r="C717"/>
  </rcc>
  <rcc rId="64705" sId="12">
    <oc r="D717">
      <v>42690</v>
    </oc>
    <nc r="D717"/>
  </rcc>
  <rcc rId="64706" sId="12">
    <oc r="E717" t="inlineStr">
      <is>
        <t>Мирзаева Патимат Даудгаджиевна</t>
      </is>
    </oc>
    <nc r="E717"/>
  </rcc>
  <rcc rId="64707" sId="12">
    <oc r="F717" t="inlineStr">
      <is>
        <t>насос для полива зем. Участка</t>
      </is>
    </oc>
    <nc r="F717"/>
  </rcc>
  <rcc rId="64708" sId="12">
    <oc r="G717" t="inlineStr">
      <is>
        <t>РД, Левашинский район сел. Наскент</t>
      </is>
    </oc>
    <nc r="G717"/>
  </rcc>
  <rcc rId="64709" sId="12">
    <oc r="H717">
      <v>13</v>
    </oc>
    <nc r="H717"/>
  </rcc>
  <rcc rId="64710" sId="12">
    <oc r="I717">
      <v>13</v>
    </oc>
    <nc r="I717"/>
  </rcc>
  <rcc rId="64711" sId="12">
    <oc r="J717">
      <v>0</v>
    </oc>
    <nc r="J717"/>
  </rcc>
  <rcc rId="64712" sId="12">
    <oc r="K717">
      <v>0.4</v>
    </oc>
    <nc r="K717"/>
  </rcc>
  <rcc rId="64713" sId="12">
    <oc r="L717" t="inlineStr">
      <is>
        <t>2/250</t>
      </is>
    </oc>
    <nc r="L717"/>
  </rcc>
  <rcc rId="64714" sId="12">
    <oc r="M717" t="inlineStr">
      <is>
        <t>Ф№5</t>
      </is>
    </oc>
    <nc r="M717"/>
  </rcc>
  <rcc rId="64715" sId="12">
    <oc r="N717" t="inlineStr">
      <is>
        <t>Леваши</t>
      </is>
    </oc>
    <nc r="N717"/>
  </rcc>
  <rcc rId="64716" sId="12">
    <oc r="O717">
      <v>42696</v>
    </oc>
    <nc r="O717"/>
  </rcc>
  <rcc rId="64717" sId="12">
    <oc r="P717">
      <v>334</v>
    </oc>
    <nc r="P717"/>
  </rcc>
  <rcc rId="64718" sId="12">
    <oc r="B743" t="inlineStr">
      <is>
        <t>Левашинский РЭС</t>
      </is>
    </oc>
    <nc r="B743"/>
  </rcc>
  <rcc rId="64719" sId="12">
    <oc r="C743">
      <v>360</v>
    </oc>
    <nc r="C743"/>
  </rcc>
  <rcc rId="64720" sId="12">
    <oc r="D743">
      <v>42702</v>
    </oc>
    <nc r="D743"/>
  </rcc>
  <rcc rId="64721" sId="12">
    <oc r="E743" t="inlineStr">
      <is>
        <t>Абуталимов Хизри Магомедович</t>
      </is>
    </oc>
    <nc r="E743"/>
  </rcc>
  <rcc rId="64722" sId="12">
    <oc r="F743" t="inlineStr">
      <is>
        <t>жилой дом</t>
      </is>
    </oc>
    <nc r="F743"/>
  </rcc>
  <rcc rId="64723" sId="12">
    <oc r="G743" t="inlineStr">
      <is>
        <t>РД, Левашинский район сел. Кутиша</t>
      </is>
    </oc>
    <nc r="G743"/>
  </rcc>
  <rcc rId="64724" sId="12">
    <oc r="H743">
      <v>3</v>
    </oc>
    <nc r="H743"/>
  </rcc>
  <rcc rId="64725" sId="12">
    <oc r="I743">
      <v>3</v>
    </oc>
    <nc r="I743"/>
  </rcc>
  <rcc rId="64726" sId="12">
    <oc r="J743">
      <v>0</v>
    </oc>
    <nc r="J743"/>
  </rcc>
  <rcc rId="64727" sId="12">
    <oc r="K743">
      <v>0.4</v>
    </oc>
    <nc r="K743"/>
  </rcc>
  <rcc rId="64728" sId="12">
    <oc r="L743" t="inlineStr">
      <is>
        <t>17/160</t>
      </is>
    </oc>
    <nc r="L743"/>
  </rcc>
  <rcc rId="64729" sId="12">
    <oc r="M743" t="inlineStr">
      <is>
        <t>Ф№7</t>
      </is>
    </oc>
    <nc r="M743"/>
  </rcc>
  <rcc rId="64730" sId="12">
    <oc r="N743" t="inlineStr">
      <is>
        <t>Леваши</t>
      </is>
    </oc>
    <nc r="N743"/>
  </rcc>
  <rcc rId="64731" sId="12">
    <oc r="O743">
      <v>42705</v>
    </oc>
    <nc r="O743"/>
  </rcc>
  <rcc rId="64732" sId="12">
    <oc r="P743">
      <v>360</v>
    </oc>
    <nc r="P743"/>
  </rcc>
  <rcc rId="64733" sId="12">
    <oc r="B744" t="inlineStr">
      <is>
        <t>Левашинский РЭС</t>
      </is>
    </oc>
    <nc r="B744"/>
  </rcc>
  <rcc rId="64734" sId="12">
    <oc r="C744">
      <v>361</v>
    </oc>
    <nc r="C744"/>
  </rcc>
  <rcc rId="64735" sId="12">
    <oc r="D744">
      <v>42702</v>
    </oc>
    <nc r="D744"/>
  </rcc>
  <rcc rId="64736" sId="12">
    <oc r="E744" t="inlineStr">
      <is>
        <t>Магомедкадиев Гаджибаганд Магомедкадиевич</t>
      </is>
    </oc>
    <nc r="E744"/>
  </rcc>
  <rcc rId="64737" sId="12">
    <oc r="F744" t="inlineStr">
      <is>
        <t>жилой дом</t>
      </is>
    </oc>
    <nc r="F744"/>
  </rcc>
  <rcc rId="64738" sId="12">
    <oc r="G744" t="inlineStr">
      <is>
        <t>РД, Левашинский район сел. Верхние-Лабко</t>
      </is>
    </oc>
    <nc r="G744"/>
  </rcc>
  <rcc rId="64739" sId="12">
    <oc r="H744">
      <v>3</v>
    </oc>
    <nc r="H744"/>
  </rcc>
  <rcc rId="64740" sId="12">
    <oc r="I744">
      <v>3</v>
    </oc>
    <nc r="I744"/>
  </rcc>
  <rcc rId="64741" sId="12">
    <oc r="J744">
      <v>0</v>
    </oc>
    <nc r="J744"/>
  </rcc>
  <rcc rId="64742" sId="12">
    <oc r="K744">
      <v>0.4</v>
    </oc>
    <nc r="K744"/>
  </rcc>
  <rcc rId="64743" sId="12">
    <oc r="L744" t="inlineStr">
      <is>
        <t>38/63</t>
      </is>
    </oc>
    <nc r="L744"/>
  </rcc>
  <rcc rId="64744" sId="12">
    <oc r="M744" t="inlineStr">
      <is>
        <t>Ф№5</t>
      </is>
    </oc>
    <nc r="M744"/>
  </rcc>
  <rcc rId="64745" sId="12">
    <oc r="N744" t="inlineStr">
      <is>
        <t>Леваши</t>
      </is>
    </oc>
    <nc r="N744"/>
  </rcc>
  <rcc rId="64746" sId="12">
    <oc r="O744">
      <v>42705</v>
    </oc>
    <nc r="O744"/>
  </rcc>
  <rcc rId="64747" sId="12">
    <oc r="P744">
      <v>361</v>
    </oc>
    <nc r="P744"/>
  </rcc>
  <rcc rId="64748" sId="12">
    <oc r="B745" t="inlineStr">
      <is>
        <t>Левашинский РЭС</t>
      </is>
    </oc>
    <nc r="B745"/>
  </rcc>
  <rcc rId="64749" sId="12">
    <oc r="C745">
      <v>362</v>
    </oc>
    <nc r="C745"/>
  </rcc>
  <rcc rId="64750" sId="12">
    <oc r="D745">
      <v>42702</v>
    </oc>
    <nc r="D745"/>
  </rcc>
  <rcc rId="64751" sId="12">
    <oc r="E745" t="inlineStr">
      <is>
        <t>Магомедов Шамиль Асадулаевич</t>
      </is>
    </oc>
    <nc r="E745"/>
  </rcc>
  <rcc rId="64752" sId="12">
    <oc r="F745" t="inlineStr">
      <is>
        <t>жилой дом</t>
      </is>
    </oc>
    <nc r="F745"/>
  </rcc>
  <rcc rId="64753" sId="12">
    <oc r="G745" t="inlineStr">
      <is>
        <t>РД, Левашинский район сел. Цухта</t>
      </is>
    </oc>
    <nc r="G745"/>
  </rcc>
  <rcc rId="64754" sId="12">
    <oc r="H745">
      <v>3</v>
    </oc>
    <nc r="H745"/>
  </rcc>
  <rcc rId="64755" sId="12">
    <oc r="I745">
      <v>3</v>
    </oc>
    <nc r="I745"/>
  </rcc>
  <rcc rId="64756" sId="12">
    <oc r="J745">
      <v>0</v>
    </oc>
    <nc r="J745"/>
  </rcc>
  <rcc rId="64757" sId="12">
    <oc r="K745">
      <v>0.4</v>
    </oc>
    <nc r="K745"/>
  </rcc>
  <rcc rId="64758" sId="12">
    <oc r="L745" t="inlineStr">
      <is>
        <t>10/100</t>
      </is>
    </oc>
    <nc r="L745"/>
  </rcc>
  <rcc rId="64759" sId="12">
    <oc r="M745" t="inlineStr">
      <is>
        <t>Ф№1</t>
      </is>
    </oc>
    <nc r="M745"/>
  </rcc>
  <rcc rId="64760" sId="12">
    <oc r="N745" t="inlineStr">
      <is>
        <t>Леваши</t>
      </is>
    </oc>
    <nc r="N745"/>
  </rcc>
  <rcc rId="64761" sId="12">
    <oc r="O745">
      <v>42705</v>
    </oc>
    <nc r="O745"/>
  </rcc>
  <rcc rId="64762" sId="12">
    <oc r="P745">
      <v>362</v>
    </oc>
    <nc r="P745"/>
  </rcc>
  <rcc rId="64763" sId="12">
    <oc r="B746" t="inlineStr">
      <is>
        <t>Левашинский РЭС</t>
      </is>
    </oc>
    <nc r="B746"/>
  </rcc>
  <rcc rId="64764" sId="12">
    <oc r="C746">
      <v>363</v>
    </oc>
    <nc r="C746"/>
  </rcc>
  <rcc rId="64765" sId="12">
    <oc r="D746">
      <v>42702</v>
    </oc>
    <nc r="D746"/>
  </rcc>
  <rcc rId="64766" sId="12">
    <oc r="E746" t="inlineStr">
      <is>
        <t>Ахмедгаджиева Хадижат Ахмедгаджиевна</t>
      </is>
    </oc>
    <nc r="E746"/>
  </rcc>
  <rcc rId="64767" sId="12">
    <oc r="F746" t="inlineStr">
      <is>
        <t>жилой дом</t>
      </is>
    </oc>
    <nc r="F746"/>
  </rcc>
  <rcc rId="64768" sId="12">
    <oc r="G746" t="inlineStr">
      <is>
        <t>РД, Левашинский район сел. Сулейбакент</t>
      </is>
    </oc>
    <nc r="G746"/>
  </rcc>
  <rcc rId="64769" sId="12">
    <oc r="H746">
      <v>3</v>
    </oc>
    <nc r="H746"/>
  </rcc>
  <rcc rId="64770" sId="12">
    <oc r="I746">
      <v>3</v>
    </oc>
    <nc r="I746"/>
  </rcc>
  <rcc rId="64771" sId="12">
    <oc r="J746">
      <v>0</v>
    </oc>
    <nc r="J746"/>
  </rcc>
  <rcc rId="64772" sId="12">
    <oc r="K746">
      <v>0.4</v>
    </oc>
    <nc r="K746"/>
  </rcc>
  <rcc rId="64773" sId="12">
    <oc r="L746" t="inlineStr">
      <is>
        <t>31/400</t>
      </is>
    </oc>
    <nc r="L746"/>
  </rcc>
  <rcc rId="64774" sId="12">
    <oc r="M746" t="inlineStr">
      <is>
        <t>Ф№1</t>
      </is>
    </oc>
    <nc r="M746"/>
  </rcc>
  <rcc rId="64775" sId="12">
    <oc r="N746" t="inlineStr">
      <is>
        <t>Леваши</t>
      </is>
    </oc>
    <nc r="N746"/>
  </rcc>
  <rcc rId="64776" sId="12">
    <oc r="O746">
      <v>42705</v>
    </oc>
    <nc r="O746"/>
  </rcc>
  <rcc rId="64777" sId="12">
    <oc r="P746">
      <v>363</v>
    </oc>
    <nc r="P746"/>
  </rcc>
  <rcc rId="64778" sId="12">
    <oc r="B747" t="inlineStr">
      <is>
        <t>Левашинский РЭС</t>
      </is>
    </oc>
    <nc r="B747"/>
  </rcc>
  <rcc rId="64779" sId="12">
    <oc r="C747">
      <v>364</v>
    </oc>
    <nc r="C747"/>
  </rcc>
  <rcc rId="64780" sId="12">
    <oc r="D747">
      <v>42709</v>
    </oc>
    <nc r="D747"/>
  </rcc>
  <rcc rId="64781" sId="12">
    <oc r="E747" t="inlineStr">
      <is>
        <t>Амиров Магомед Салам</t>
      </is>
    </oc>
    <nc r="E747"/>
  </rcc>
  <rcc rId="64782" sId="12">
    <oc r="F747" t="inlineStr">
      <is>
        <t>жилой дом</t>
      </is>
    </oc>
    <nc r="F747"/>
  </rcc>
  <rcc rId="64783" sId="12">
    <oc r="G747" t="inlineStr">
      <is>
        <t>РД, Левашинский район сел. Мекеги</t>
      </is>
    </oc>
    <nc r="G747"/>
  </rcc>
  <rcc rId="64784" sId="12">
    <oc r="H747">
      <v>3</v>
    </oc>
    <nc r="H747"/>
  </rcc>
  <rcc rId="64785" sId="12">
    <oc r="I747">
      <v>3</v>
    </oc>
    <nc r="I747"/>
  </rcc>
  <rcc rId="64786" sId="12">
    <oc r="J747">
      <v>0</v>
    </oc>
    <nc r="J747"/>
  </rcc>
  <rcc rId="64787" sId="12">
    <oc r="K747">
      <v>0.4</v>
    </oc>
    <nc r="K747"/>
  </rcc>
  <rcc rId="64788" sId="12">
    <oc r="L747" t="inlineStr">
      <is>
        <t>13/250</t>
      </is>
    </oc>
    <nc r="L747"/>
  </rcc>
  <rcc rId="64789" sId="12">
    <oc r="M747" t="inlineStr">
      <is>
        <t>Ф№8</t>
      </is>
    </oc>
    <nc r="M747"/>
  </rcc>
  <rcc rId="64790" sId="12">
    <oc r="N747" t="inlineStr">
      <is>
        <t>Леваши</t>
      </is>
    </oc>
    <nc r="N747"/>
  </rcc>
  <rcc rId="64791" sId="12">
    <oc r="O747">
      <v>42713</v>
    </oc>
    <nc r="O747"/>
  </rcc>
  <rcc rId="64792" sId="12">
    <oc r="P747">
      <v>364</v>
    </oc>
    <nc r="P747"/>
  </rcc>
  <rcc rId="64793" sId="12">
    <oc r="B748" t="inlineStr">
      <is>
        <t>Левашинский РЭС</t>
      </is>
    </oc>
    <nc r="B748"/>
  </rcc>
  <rcc rId="64794" sId="12">
    <oc r="C748">
      <v>365</v>
    </oc>
    <nc r="C748"/>
  </rcc>
  <rcc rId="64795" sId="12">
    <oc r="D748">
      <v>42709</v>
    </oc>
    <nc r="D748"/>
  </rcc>
  <rcc rId="64796" sId="12">
    <oc r="E748" t="inlineStr">
      <is>
        <t>Муртазалиева Замира Магомедовна</t>
      </is>
    </oc>
    <nc r="E748"/>
  </rcc>
  <rcc rId="64797" sId="12">
    <oc r="F748" t="inlineStr">
      <is>
        <t>жилой дом</t>
      </is>
    </oc>
    <nc r="F748"/>
  </rcc>
  <rcc rId="64798" sId="12">
    <oc r="G748" t="inlineStr">
      <is>
        <t>РД, Левашинский район сел. Леваши</t>
      </is>
    </oc>
    <nc r="G748"/>
  </rcc>
  <rcc rId="64799" sId="12">
    <oc r="H748">
      <v>3</v>
    </oc>
    <nc r="H748"/>
  </rcc>
  <rcc rId="64800" sId="12">
    <oc r="I748">
      <v>3</v>
    </oc>
    <nc r="I748"/>
  </rcc>
  <rcc rId="64801" sId="12">
    <oc r="J748">
      <v>0</v>
    </oc>
    <nc r="J748"/>
  </rcc>
  <rcc rId="64802" sId="12">
    <oc r="K748">
      <v>0.4</v>
    </oc>
    <nc r="K748"/>
  </rcc>
  <rcc rId="64803" sId="12">
    <oc r="L748" t="inlineStr">
      <is>
        <t>27/100</t>
      </is>
    </oc>
    <nc r="L748"/>
  </rcc>
  <rcc rId="64804" sId="12">
    <oc r="M748" t="inlineStr">
      <is>
        <t>Ф№2</t>
      </is>
    </oc>
    <nc r="M748"/>
  </rcc>
  <rcc rId="64805" sId="12">
    <oc r="N748" t="inlineStr">
      <is>
        <t>Леваши</t>
      </is>
    </oc>
    <nc r="N748"/>
  </rcc>
  <rcc rId="64806" sId="12">
    <oc r="O748">
      <v>42713</v>
    </oc>
    <nc r="O748"/>
  </rcc>
  <rcc rId="64807" sId="12">
    <oc r="P748">
      <v>365</v>
    </oc>
    <nc r="P748"/>
  </rcc>
  <rcc rId="64808" sId="12">
    <oc r="B782" t="inlineStr">
      <is>
        <t>Левашинский РЭС</t>
      </is>
    </oc>
    <nc r="B782"/>
  </rcc>
  <rcc rId="64809" sId="12">
    <oc r="C782">
      <v>399</v>
    </oc>
    <nc r="C782"/>
  </rcc>
  <rcc rId="64810" sId="12">
    <oc r="D782">
      <v>42732</v>
    </oc>
    <nc r="D782"/>
  </rcc>
  <rcc rId="64811" sId="12">
    <oc r="E782" t="inlineStr">
      <is>
        <t>Магомедов Рамазан Шамсудинович</t>
      </is>
    </oc>
    <nc r="E782"/>
  </rcc>
  <rcc rId="64812" sId="12">
    <oc r="F782" t="inlineStr">
      <is>
        <t>жилой дом</t>
      </is>
    </oc>
    <nc r="F782"/>
  </rcc>
  <rcc rId="64813" sId="12">
    <oc r="G782" t="inlineStr">
      <is>
        <t>РД, Левашинский район, с. Урма</t>
      </is>
    </oc>
    <nc r="G782"/>
  </rcc>
  <rcc rId="64814" sId="12">
    <oc r="H782">
      <v>3</v>
    </oc>
    <nc r="H782"/>
  </rcc>
  <rcc rId="64815" sId="12">
    <oc r="I782">
      <v>3</v>
    </oc>
    <nc r="I782"/>
  </rcc>
  <rcc rId="64816" sId="12">
    <oc r="J782">
      <v>0</v>
    </oc>
    <nc r="J782"/>
  </rcc>
  <rcc rId="64817" sId="12">
    <oc r="K782">
      <v>0.4</v>
    </oc>
    <nc r="K782"/>
  </rcc>
  <rcc rId="64818" sId="12">
    <oc r="L782" t="inlineStr">
      <is>
        <t>67/160</t>
      </is>
    </oc>
    <nc r="L782"/>
  </rcc>
  <rcc rId="64819" sId="12">
    <oc r="M782" t="inlineStr">
      <is>
        <t>Ф№3</t>
      </is>
    </oc>
    <nc r="M782"/>
  </rcc>
  <rcc rId="64820" sId="12">
    <oc r="N782" t="inlineStr">
      <is>
        <t>Леваши</t>
      </is>
    </oc>
    <nc r="N782"/>
  </rcc>
  <rcc rId="64821" sId="12">
    <oc r="O782">
      <v>42732</v>
    </oc>
    <nc r="O782"/>
  </rcc>
  <rcc rId="64822" sId="12">
    <oc r="P782">
      <v>399</v>
    </oc>
    <nc r="P782"/>
  </rcc>
  <rcc rId="64823" sId="12">
    <oc r="B783" t="inlineStr">
      <is>
        <t>Левашинский РЭС</t>
      </is>
    </oc>
    <nc r="B783"/>
  </rcc>
  <rcc rId="64824" sId="12">
    <oc r="C783">
      <v>400</v>
    </oc>
    <nc r="C783"/>
  </rcc>
  <rcc rId="64825" sId="12">
    <oc r="D783">
      <v>42732</v>
    </oc>
    <nc r="D783"/>
  </rcc>
  <rcc rId="64826" sId="12">
    <oc r="E783" t="inlineStr">
      <is>
        <t>Сулейманова Патимат Джамалулаевна</t>
      </is>
    </oc>
    <nc r="E783"/>
  </rcc>
  <rcc rId="64827" sId="12">
    <oc r="F783" t="inlineStr">
      <is>
        <t>жилой дом</t>
      </is>
    </oc>
    <nc r="F783"/>
  </rcc>
  <rcc rId="64828" sId="12">
    <oc r="G783" t="inlineStr">
      <is>
        <t>РД, Левашинский район, с. Охли</t>
      </is>
    </oc>
    <nc r="G783"/>
  </rcc>
  <rcc rId="64829" sId="12">
    <oc r="H783">
      <v>3</v>
    </oc>
    <nc r="H783"/>
  </rcc>
  <rcc rId="64830" sId="12">
    <oc r="I783">
      <v>3</v>
    </oc>
    <nc r="I783"/>
  </rcc>
  <rcc rId="64831" sId="12">
    <oc r="J783">
      <v>0</v>
    </oc>
    <nc r="J783"/>
  </rcc>
  <rcc rId="64832" sId="12">
    <oc r="K783">
      <v>0.4</v>
    </oc>
    <nc r="K783"/>
  </rcc>
  <rcc rId="64833" sId="12">
    <oc r="L783" t="inlineStr">
      <is>
        <t>52/160</t>
      </is>
    </oc>
    <nc r="L783"/>
  </rcc>
  <rcc rId="64834" sId="12">
    <oc r="M783" t="inlineStr">
      <is>
        <t>Ф№3</t>
      </is>
    </oc>
    <nc r="M783"/>
  </rcc>
  <rcc rId="64835" sId="12">
    <oc r="N783" t="inlineStr">
      <is>
        <t>Леваши</t>
      </is>
    </oc>
    <nc r="N783"/>
  </rcc>
  <rcc rId="64836" sId="12">
    <oc r="O783">
      <v>42732</v>
    </oc>
    <nc r="O783"/>
  </rcc>
  <rcc rId="64837" sId="12">
    <oc r="P783">
      <v>400</v>
    </oc>
    <nc r="P783"/>
  </rcc>
  <rcc rId="64838" sId="12">
    <oc r="B784" t="inlineStr">
      <is>
        <t>Левашинский РЭС</t>
      </is>
    </oc>
    <nc r="B784"/>
  </rcc>
  <rcc rId="64839" sId="12">
    <oc r="C784">
      <v>401</v>
    </oc>
    <nc r="C784"/>
  </rcc>
  <rcc rId="64840" sId="12">
    <oc r="D784">
      <v>42732</v>
    </oc>
    <nc r="D784"/>
  </rcc>
  <rcc rId="64841" sId="12">
    <oc r="E784" t="inlineStr">
      <is>
        <t>Магомедова Саният Джамалудиновна</t>
      </is>
    </oc>
    <nc r="E784"/>
  </rcc>
  <rcc rId="64842" sId="12">
    <oc r="F784" t="inlineStr">
      <is>
        <t>жилой дом</t>
      </is>
    </oc>
    <nc r="F784"/>
  </rcc>
  <rcc rId="64843" sId="12">
    <oc r="G784" t="inlineStr">
      <is>
        <t>РД, Гергебильский район, с.Аймаки</t>
      </is>
    </oc>
    <nc r="G784"/>
  </rcc>
  <rcc rId="64844" sId="12">
    <oc r="H784">
      <v>3</v>
    </oc>
    <nc r="H784"/>
  </rcc>
  <rcc rId="64845" sId="12">
    <oc r="I784">
      <v>3</v>
    </oc>
    <nc r="I784"/>
  </rcc>
  <rcc rId="64846" sId="12">
    <oc r="J784">
      <v>0</v>
    </oc>
    <nc r="J784"/>
  </rcc>
  <rcc rId="64847" sId="12">
    <oc r="K784">
      <v>0.4</v>
    </oc>
    <nc r="K784"/>
  </rcc>
  <rcc rId="64848" sId="12">
    <oc r="L784" t="inlineStr">
      <is>
        <t>31/63</t>
      </is>
    </oc>
    <nc r="L784"/>
  </rcc>
  <rcc rId="64849" sId="12">
    <oc r="M784" t="inlineStr">
      <is>
        <t>Ф№4</t>
      </is>
    </oc>
    <nc r="M784"/>
  </rcc>
  <rcc rId="64850" sId="12">
    <oc r="N784" t="inlineStr">
      <is>
        <t>Леваши</t>
      </is>
    </oc>
    <nc r="N784"/>
  </rcc>
  <rcc rId="64851" sId="12">
    <oc r="O784">
      <v>42732</v>
    </oc>
    <nc r="O784"/>
  </rcc>
  <rcc rId="64852" sId="12">
    <oc r="P784">
      <v>401</v>
    </oc>
    <nc r="P784"/>
  </rcc>
  <rcc rId="64853" sId="12">
    <oc r="B785" t="inlineStr">
      <is>
        <t>Левашинский РЭС</t>
      </is>
    </oc>
    <nc r="B785"/>
  </rcc>
  <rcc rId="64854" sId="12">
    <oc r="C785">
      <v>402</v>
    </oc>
    <nc r="C785"/>
  </rcc>
  <rcc rId="64855" sId="12">
    <oc r="D785">
      <v>42732</v>
    </oc>
    <nc r="D785"/>
  </rcc>
  <rcc rId="64856" sId="12">
    <oc r="E785" t="inlineStr">
      <is>
        <t>Абдулбекова Издаг Зайнутдиновна</t>
      </is>
    </oc>
    <nc r="E785"/>
  </rcc>
  <rcc rId="64857" sId="12">
    <oc r="F785" t="inlineStr">
      <is>
        <t>жилой дом</t>
      </is>
    </oc>
    <nc r="F785"/>
  </rcc>
  <rcc rId="64858" sId="12">
    <oc r="G785" t="inlineStr">
      <is>
        <t>РД, Левашинский район, с. Джангамахи</t>
      </is>
    </oc>
    <nc r="G785"/>
  </rcc>
  <rcc rId="64859" sId="12">
    <oc r="H785">
      <v>3</v>
    </oc>
    <nc r="H785"/>
  </rcc>
  <rcc rId="64860" sId="12">
    <oc r="I785">
      <v>3</v>
    </oc>
    <nc r="I785"/>
  </rcc>
  <rcc rId="64861" sId="12">
    <oc r="J785">
      <v>0</v>
    </oc>
    <nc r="J785"/>
  </rcc>
  <rcc rId="64862" sId="12">
    <oc r="K785">
      <v>0.4</v>
    </oc>
    <nc r="K785"/>
  </rcc>
  <rcc rId="64863" sId="12">
    <oc r="L785" t="inlineStr">
      <is>
        <t>31/250</t>
      </is>
    </oc>
    <nc r="L785"/>
  </rcc>
  <rcc rId="64864" sId="12">
    <oc r="M785" t="inlineStr">
      <is>
        <t>Ф№8</t>
      </is>
    </oc>
    <nc r="M785"/>
  </rcc>
  <rcc rId="64865" sId="12">
    <oc r="N785" t="inlineStr">
      <is>
        <t>Леваши</t>
      </is>
    </oc>
    <nc r="N785"/>
  </rcc>
  <rcc rId="64866" sId="12">
    <oc r="O785">
      <v>42732</v>
    </oc>
    <nc r="O785"/>
  </rcc>
  <rcc rId="64867" sId="12">
    <oc r="P785">
      <v>402</v>
    </oc>
    <nc r="P785"/>
  </rcc>
  <rcc rId="64868" sId="12">
    <oc r="B786" t="inlineStr">
      <is>
        <t>Левашинский РЭС</t>
      </is>
    </oc>
    <nc r="B786"/>
  </rcc>
  <rcc rId="64869" sId="12">
    <oc r="C786">
      <v>403</v>
    </oc>
    <nc r="C786"/>
  </rcc>
  <rcc rId="64870" sId="12">
    <oc r="D786">
      <v>42732</v>
    </oc>
    <nc r="D786"/>
  </rcc>
  <rcc rId="64871" sId="12">
    <oc r="E786" t="inlineStr">
      <is>
        <t>Джабраилова Бурлият Джалалутдиновна</t>
      </is>
    </oc>
    <nc r="E786"/>
  </rcc>
  <rcc rId="64872" sId="12">
    <oc r="F786" t="inlineStr">
      <is>
        <t>жилой дом</t>
      </is>
    </oc>
    <nc r="F786"/>
  </rcc>
  <rcc rId="64873" sId="12">
    <oc r="G786" t="inlineStr">
      <is>
        <t>РД, Левашинский район, с. Кутиша</t>
      </is>
    </oc>
    <nc r="G786"/>
  </rcc>
  <rcc rId="64874" sId="12">
    <oc r="H786">
      <v>3</v>
    </oc>
    <nc r="H786"/>
  </rcc>
  <rcc rId="64875" sId="12">
    <oc r="I786">
      <v>3</v>
    </oc>
    <nc r="I786"/>
  </rcc>
  <rcc rId="64876" sId="12">
    <oc r="J786">
      <v>0</v>
    </oc>
    <nc r="J786"/>
  </rcc>
  <rcc rId="64877" sId="12">
    <oc r="K786">
      <v>0.4</v>
    </oc>
    <nc r="K786"/>
  </rcc>
  <rcc rId="64878" sId="12">
    <oc r="L786" t="inlineStr">
      <is>
        <t>12/100</t>
      </is>
    </oc>
    <nc r="L786"/>
  </rcc>
  <rcc rId="64879" sId="12">
    <oc r="M786" t="inlineStr">
      <is>
        <t>Ф№6</t>
      </is>
    </oc>
    <nc r="M786"/>
  </rcc>
  <rcc rId="64880" sId="12">
    <oc r="N786" t="inlineStr">
      <is>
        <t>Леваши</t>
      </is>
    </oc>
    <nc r="N786"/>
  </rcc>
  <rcc rId="64881" sId="12">
    <oc r="O786">
      <v>42732</v>
    </oc>
    <nc r="O786"/>
  </rcc>
  <rcc rId="64882" sId="12">
    <oc r="P786">
      <v>403</v>
    </oc>
    <nc r="P786"/>
  </rcc>
  <rcc rId="64883" sId="12">
    <oc r="B787" t="inlineStr">
      <is>
        <t>Левашинский РЭС</t>
      </is>
    </oc>
    <nc r="B787"/>
  </rcc>
  <rcc rId="64884" sId="12">
    <oc r="C787">
      <v>404</v>
    </oc>
    <nc r="C787"/>
  </rcc>
  <rcc rId="64885" sId="12">
    <oc r="D787">
      <v>42732</v>
    </oc>
    <nc r="D787"/>
  </rcc>
  <rcc rId="64886" sId="12">
    <oc r="E787" t="inlineStr">
      <is>
        <t>Абдулбекова Марина Джалалудиновна</t>
      </is>
    </oc>
    <nc r="E787"/>
  </rcc>
  <rcc rId="64887" sId="12">
    <oc r="F787" t="inlineStr">
      <is>
        <t>жилой дом</t>
      </is>
    </oc>
    <nc r="F787"/>
  </rcc>
  <rcc rId="64888" sId="12">
    <oc r="G787" t="inlineStr">
      <is>
        <t>РД, Левашинский район, с. Кутиша</t>
      </is>
    </oc>
    <nc r="G787"/>
  </rcc>
  <rcc rId="64889" sId="12">
    <oc r="H787">
      <v>3</v>
    </oc>
    <nc r="H787"/>
  </rcc>
  <rcc rId="64890" sId="12">
    <oc r="I787">
      <v>3</v>
    </oc>
    <nc r="I787"/>
  </rcc>
  <rcc rId="64891" sId="12">
    <oc r="J787">
      <v>0</v>
    </oc>
    <nc r="J787"/>
  </rcc>
  <rcc rId="64892" sId="12">
    <oc r="K787">
      <v>0.4</v>
    </oc>
    <nc r="K787"/>
  </rcc>
  <rcc rId="64893" sId="12">
    <oc r="L787" t="inlineStr">
      <is>
        <t>12/100</t>
      </is>
    </oc>
    <nc r="L787"/>
  </rcc>
  <rcc rId="64894" sId="12">
    <oc r="M787" t="inlineStr">
      <is>
        <t>Ф№6</t>
      </is>
    </oc>
    <nc r="M787"/>
  </rcc>
  <rcc rId="64895" sId="12">
    <oc r="N787" t="inlineStr">
      <is>
        <t>Леваши</t>
      </is>
    </oc>
    <nc r="N787"/>
  </rcc>
  <rcc rId="64896" sId="12">
    <oc r="O787">
      <v>42732</v>
    </oc>
    <nc r="O787"/>
  </rcc>
  <rcc rId="64897" sId="12">
    <oc r="P787">
      <v>404</v>
    </oc>
    <nc r="P787"/>
  </rcc>
  <rcc rId="64898" sId="12">
    <oc r="B788" t="inlineStr">
      <is>
        <t>Левашинский РЭС</t>
      </is>
    </oc>
    <nc r="B788"/>
  </rcc>
  <rcc rId="64899" sId="12">
    <oc r="C788">
      <v>405</v>
    </oc>
    <nc r="C788"/>
  </rcc>
  <rcc rId="64900" sId="12">
    <oc r="D788">
      <v>42732</v>
    </oc>
    <nc r="D788"/>
  </rcc>
  <rcc rId="64901" sId="12">
    <oc r="E788" t="inlineStr">
      <is>
        <t>Мусаева Айшат Ибрагимовна</t>
      </is>
    </oc>
    <nc r="E788"/>
  </rcc>
  <rcc rId="64902" sId="12">
    <oc r="F788" t="inlineStr">
      <is>
        <t>жилой дом</t>
      </is>
    </oc>
    <nc r="F788"/>
  </rcc>
  <rcc rId="64903" sId="12">
    <oc r="G788" t="inlineStr">
      <is>
        <t>РД, Левашинский район, с. Кутиша</t>
      </is>
    </oc>
    <nc r="G788"/>
  </rcc>
  <rcc rId="64904" sId="12">
    <oc r="H788">
      <v>3</v>
    </oc>
    <nc r="H788"/>
  </rcc>
  <rcc rId="64905" sId="12">
    <oc r="I788">
      <v>3</v>
    </oc>
    <nc r="I788"/>
  </rcc>
  <rcc rId="64906" sId="12">
    <oc r="J788">
      <v>0</v>
    </oc>
    <nc r="J788"/>
  </rcc>
  <rcc rId="64907" sId="12">
    <oc r="K788">
      <v>0.4</v>
    </oc>
    <nc r="K788"/>
  </rcc>
  <rcc rId="64908" sId="12">
    <oc r="L788" t="inlineStr">
      <is>
        <t>19/100</t>
      </is>
    </oc>
    <nc r="L788"/>
  </rcc>
  <rcc rId="64909" sId="12">
    <oc r="M788" t="inlineStr">
      <is>
        <t>Ф№7</t>
      </is>
    </oc>
    <nc r="M788"/>
  </rcc>
  <rcc rId="64910" sId="12">
    <oc r="N788" t="inlineStr">
      <is>
        <t>Леваши</t>
      </is>
    </oc>
    <nc r="N788"/>
  </rcc>
  <rcc rId="64911" sId="12">
    <oc r="O788">
      <v>42732</v>
    </oc>
    <nc r="O788"/>
  </rcc>
  <rcc rId="64912" sId="12">
    <oc r="P788">
      <v>405</v>
    </oc>
    <nc r="P788"/>
  </rcc>
  <rcc rId="64913" sId="12">
    <oc r="B789" t="inlineStr">
      <is>
        <t>Левашинский РЭС</t>
      </is>
    </oc>
    <nc r="B789"/>
  </rcc>
  <rcc rId="64914" sId="12">
    <oc r="C789">
      <v>406</v>
    </oc>
    <nc r="C789"/>
  </rcc>
  <rcc rId="64915" sId="12">
    <oc r="D789">
      <v>42732</v>
    </oc>
    <nc r="D789"/>
  </rcc>
  <rcc rId="64916" sId="12">
    <oc r="E789" t="inlineStr">
      <is>
        <t>Магомедова Барият Хасбулаевна</t>
      </is>
    </oc>
    <nc r="E789"/>
  </rcc>
  <rcc rId="64917" sId="12">
    <oc r="F789" t="inlineStr">
      <is>
        <t>жилой дом</t>
      </is>
    </oc>
    <nc r="F789"/>
  </rcc>
  <rcc rId="64918" sId="12">
    <oc r="G789" t="inlineStr">
      <is>
        <t>РД, Левашинский район, с. Кутиша</t>
      </is>
    </oc>
    <nc r="G789"/>
  </rcc>
  <rcc rId="64919" sId="12">
    <oc r="H789">
      <v>3</v>
    </oc>
    <nc r="H789"/>
  </rcc>
  <rcc rId="64920" sId="12">
    <oc r="I789">
      <v>3</v>
    </oc>
    <nc r="I789"/>
  </rcc>
  <rcc rId="64921" sId="12">
    <oc r="J789">
      <v>0</v>
    </oc>
    <nc r="J789"/>
  </rcc>
  <rcc rId="64922" sId="12">
    <oc r="K789">
      <v>0.4</v>
    </oc>
    <nc r="K789"/>
  </rcc>
  <rcc rId="64923" sId="12">
    <oc r="L789" t="inlineStr">
      <is>
        <t>62/160</t>
      </is>
    </oc>
    <nc r="L789"/>
  </rcc>
  <rcc rId="64924" sId="12">
    <oc r="M789" t="inlineStr">
      <is>
        <t>Ф№5</t>
      </is>
    </oc>
    <nc r="M789"/>
  </rcc>
  <rcc rId="64925" sId="12">
    <oc r="N789" t="inlineStr">
      <is>
        <t>Леваши</t>
      </is>
    </oc>
    <nc r="N789"/>
  </rcc>
  <rcc rId="64926" sId="12">
    <oc r="O789">
      <v>42732</v>
    </oc>
    <nc r="O789"/>
  </rcc>
  <rcc rId="64927" sId="12">
    <oc r="P789">
      <v>406</v>
    </oc>
    <nc r="P789"/>
  </rcc>
  <rcc rId="64928" sId="12">
    <oc r="L379" t="inlineStr">
      <is>
        <t>400 кВА</t>
      </is>
    </oc>
    <nc r="L379"/>
  </rcc>
  <rcc rId="64929" sId="12">
    <oc r="B429" t="inlineStr">
      <is>
        <t>МГЭС</t>
      </is>
    </oc>
    <nc r="B429"/>
  </rcc>
  <rcc rId="64930" sId="12">
    <oc r="C429">
      <v>397</v>
    </oc>
    <nc r="C429"/>
  </rcc>
  <rcc rId="64931" sId="12">
    <oc r="D429">
      <v>42732</v>
    </oc>
    <nc r="D429"/>
  </rcc>
  <rcc rId="64932" sId="12">
    <oc r="E429" t="inlineStr">
      <is>
        <t>Чанкуров Магомед Шихабудинович</t>
      </is>
    </oc>
    <nc r="E429"/>
  </rcc>
  <rcc rId="64933" sId="12">
    <oc r="F429" t="inlineStr">
      <is>
        <t>жилой дом</t>
      </is>
    </oc>
    <nc r="F429"/>
  </rcc>
  <rcc rId="64934" sId="12">
    <oc r="G429" t="inlineStr">
      <is>
        <t>РД, г. Махачкала, п. Ленинкент, 3 МКР, линия 1, дом 2</t>
      </is>
    </oc>
    <nc r="G429"/>
  </rcc>
  <rcc rId="64935" sId="12">
    <oc r="H429">
      <v>15</v>
    </oc>
    <nc r="H429"/>
  </rcc>
  <rcc rId="64936" sId="12">
    <oc r="I429">
      <v>15</v>
    </oc>
    <nc r="I429"/>
  </rcc>
  <rcc rId="64937" sId="12">
    <oc r="J429">
      <v>0</v>
    </oc>
    <nc r="J429"/>
  </rcc>
  <rcc rId="64938" sId="12">
    <oc r="K429">
      <v>0.4</v>
    </oc>
    <nc r="K429"/>
  </rcc>
  <rcc rId="64939" sId="12">
    <oc r="L429" t="inlineStr">
      <is>
        <t>"Ленинкент"/400</t>
      </is>
    </oc>
    <nc r="L429"/>
  </rcc>
  <rcc rId="64940" sId="12">
    <oc r="M429">
      <v>3</v>
    </oc>
    <nc r="M429"/>
  </rcc>
  <rcc rId="64941" sId="12">
    <oc r="N429" t="inlineStr">
      <is>
        <t>Ленинкент</t>
      </is>
    </oc>
    <nc r="N429"/>
  </rcc>
  <rcc rId="64942" sId="12">
    <oc r="P429">
      <v>397</v>
    </oc>
    <nc r="P429"/>
  </rcc>
  <rcc rId="64943" sId="12">
    <oc r="B314" t="inlineStr">
      <is>
        <t>Ахтынские РЭС (Рутульские МУ)</t>
      </is>
    </oc>
    <nc r="B314"/>
  </rcc>
  <rcc rId="64944" sId="12">
    <oc r="C314">
      <v>2280</v>
    </oc>
    <nc r="C314"/>
  </rcc>
  <rcc rId="64945" sId="12">
    <oc r="D314">
      <v>42724</v>
    </oc>
    <nc r="D314"/>
  </rcc>
  <rcc rId="64946" sId="12">
    <oc r="E314" t="inlineStr">
      <is>
        <t>Махмудов Абдула Гасинович</t>
      </is>
    </oc>
    <nc r="E314"/>
  </rcc>
  <rcc rId="64947" sId="12">
    <oc r="F314" t="inlineStr">
      <is>
        <t>жилой дом</t>
      </is>
    </oc>
    <nc r="F314"/>
  </rcc>
  <rcc rId="64948" sId="12">
    <oc r="G314" t="inlineStr">
      <is>
        <t>РД, Рутульский район, с. Кала</t>
      </is>
    </oc>
    <nc r="G314"/>
  </rcc>
  <rcc rId="64949" sId="12">
    <oc r="H314">
      <v>5</v>
    </oc>
    <nc r="H314"/>
  </rcc>
  <rcc rId="64950" sId="12">
    <oc r="I314">
      <v>5</v>
    </oc>
    <nc r="I314"/>
  </rcc>
  <rcc rId="64951" sId="12">
    <oc r="J314">
      <v>0</v>
    </oc>
    <nc r="J314"/>
  </rcc>
  <rcc rId="64952" sId="12">
    <oc r="K314">
      <v>0.4</v>
    </oc>
    <nc r="K314"/>
  </rcc>
  <rcc rId="64953" sId="12">
    <oc r="L314" t="inlineStr">
      <is>
        <t>4/250</t>
      </is>
    </oc>
    <nc r="L314"/>
  </rcc>
  <rcc rId="64954" sId="12">
    <oc r="M314" t="inlineStr">
      <is>
        <t>ф №4</t>
      </is>
    </oc>
    <nc r="M314"/>
  </rcc>
  <rcc rId="64955" sId="12">
    <oc r="N314" t="inlineStr">
      <is>
        <t>Лучек</t>
      </is>
    </oc>
    <nc r="N314"/>
  </rcc>
  <rcc rId="64956" sId="12">
    <oc r="O314">
      <v>42725</v>
    </oc>
    <nc r="O314"/>
  </rcc>
  <rcc rId="64957" sId="12">
    <oc r="P314">
      <v>2316</v>
    </oc>
    <nc r="P314"/>
  </rcc>
  <rcc rId="64958" sId="12">
    <oc r="B591" t="inlineStr">
      <is>
        <t>Ахтынские РЭС                    ДЭС</t>
      </is>
    </oc>
    <nc r="B591"/>
  </rcc>
  <rcc rId="64959" sId="12">
    <oc r="C591">
      <v>580</v>
    </oc>
    <nc r="C591"/>
  </rcc>
  <rcc rId="64960" sId="12">
    <oc r="D591">
      <v>42682</v>
    </oc>
    <nc r="D591"/>
  </rcc>
  <rcc rId="64961" sId="12">
    <oc r="E591" t="inlineStr">
      <is>
        <t>Муслимов Арислан Абдуллаевич</t>
      </is>
    </oc>
    <nc r="E591"/>
  </rcc>
  <rcc rId="64962" sId="12">
    <oc r="F591" t="inlineStr">
      <is>
        <t>жилой дом</t>
      </is>
    </oc>
    <nc r="F591"/>
  </rcc>
  <rcc rId="64963" sId="12">
    <oc r="G591" t="inlineStr">
      <is>
        <t>Рутульский район,            с.Асталай</t>
      </is>
    </oc>
    <nc r="G591"/>
  </rcc>
  <rcc rId="64964" sId="12">
    <oc r="H591">
      <v>2</v>
    </oc>
    <nc r="H591"/>
  </rcc>
  <rcc rId="64965" sId="12">
    <oc r="I591">
      <v>2</v>
    </oc>
    <nc r="I591"/>
  </rcc>
  <rcc rId="64966" sId="12">
    <oc r="J591">
      <v>0</v>
    </oc>
    <nc r="J591"/>
  </rcc>
  <rcc rId="64967" sId="12">
    <oc r="K591">
      <v>0.4</v>
    </oc>
    <nc r="K591"/>
  </rcc>
  <rcc rId="64968" sId="12">
    <oc r="L591" t="inlineStr">
      <is>
        <t>10/100</t>
      </is>
    </oc>
    <nc r="L591"/>
  </rcc>
  <rcc rId="64969" sId="12">
    <oc r="M591" t="inlineStr">
      <is>
        <t>Ф №2</t>
      </is>
    </oc>
    <nc r="M591"/>
  </rcc>
  <rcc rId="64970" sId="12">
    <oc r="N591" t="inlineStr">
      <is>
        <t>Лучек</t>
      </is>
    </oc>
    <nc r="N591"/>
  </rcc>
  <rcc rId="64971" sId="12">
    <oc r="O591">
      <v>42683</v>
    </oc>
    <nc r="O591"/>
  </rcc>
  <rcc rId="64972" sId="12">
    <oc r="P591">
      <v>580</v>
    </oc>
    <nc r="P591"/>
  </rcc>
  <rcc rId="64973" sId="12">
    <oc r="B622" t="inlineStr">
      <is>
        <t>Рутульский МУ                 ДЭС</t>
      </is>
    </oc>
    <nc r="B622"/>
  </rcc>
  <rcc rId="64974" sId="12">
    <oc r="C622">
      <v>611</v>
    </oc>
    <nc r="C622"/>
  </rcc>
  <rcc rId="64975" sId="12">
    <oc r="D622">
      <v>42688</v>
    </oc>
    <nc r="D622"/>
  </rcc>
  <rcc rId="64976" sId="12">
    <oc r="E622" t="inlineStr">
      <is>
        <t>Омаров Заман Халикович</t>
      </is>
    </oc>
    <nc r="E622"/>
  </rcc>
  <rcc rId="64977" sId="12">
    <oc r="F622" t="inlineStr">
      <is>
        <t>жилой дом</t>
      </is>
    </oc>
    <nc r="F622"/>
  </rcc>
  <rcc rId="64978" sId="12">
    <oc r="G622" t="inlineStr">
      <is>
        <t>Рутульский район , с.Гельмец</t>
      </is>
    </oc>
    <nc r="G622"/>
  </rcc>
  <rcc rId="64979" sId="12">
    <oc r="H622">
      <v>3</v>
    </oc>
    <nc r="H622"/>
  </rcc>
  <rcc rId="64980" sId="12">
    <oc r="I622">
      <v>3</v>
    </oc>
    <nc r="I622"/>
  </rcc>
  <rcc rId="64981" sId="12">
    <oc r="J622">
      <v>0</v>
    </oc>
    <nc r="J622"/>
  </rcc>
  <rcc rId="64982" sId="12">
    <oc r="K622">
      <v>0.4</v>
    </oc>
    <nc r="K622"/>
  </rcc>
  <rcc rId="64983" sId="12">
    <oc r="L622" t="inlineStr">
      <is>
        <t>6/160</t>
      </is>
    </oc>
    <nc r="L622"/>
  </rcc>
  <rcc rId="64984" sId="12">
    <oc r="M622" t="inlineStr">
      <is>
        <t>Ф №3</t>
      </is>
    </oc>
    <nc r="M622"/>
  </rcc>
  <rcc rId="64985" sId="12">
    <oc r="N622" t="inlineStr">
      <is>
        <t>Лучек</t>
      </is>
    </oc>
    <nc r="N622"/>
  </rcc>
  <rcc rId="64986" sId="12">
    <oc r="O622">
      <v>42689</v>
    </oc>
    <nc r="O622"/>
  </rcc>
  <rcc rId="64987" sId="12">
    <oc r="P622">
      <v>611</v>
    </oc>
    <nc r="P622"/>
  </rcc>
  <rcc rId="64988" sId="12">
    <oc r="B624" t="inlineStr">
      <is>
        <t>Рутульский МУ                 ДЭС</t>
      </is>
    </oc>
    <nc r="B624"/>
  </rcc>
  <rcc rId="64989" sId="12">
    <oc r="C624">
      <v>613</v>
    </oc>
    <nc r="C624"/>
  </rcc>
  <rcc rId="64990" sId="12">
    <oc r="D624">
      <v>42688</v>
    </oc>
    <nc r="D624"/>
  </rcc>
  <rcc rId="64991" sId="12">
    <oc r="E624" t="inlineStr">
      <is>
        <t>Мирзоева Хадижат Айдынбековна</t>
      </is>
    </oc>
    <nc r="E624"/>
  </rcc>
  <rcc rId="64992" sId="12">
    <oc r="F624" t="inlineStr">
      <is>
        <t>жилой дом</t>
      </is>
    </oc>
    <nc r="F624"/>
  </rcc>
  <rcc rId="64993" sId="12">
    <oc r="G624" t="inlineStr">
      <is>
        <t>Рутульский район ,              с.Гельмец</t>
      </is>
    </oc>
    <nc r="G624"/>
  </rcc>
  <rcc rId="64994" sId="12">
    <oc r="H624">
      <v>3</v>
    </oc>
    <nc r="H624"/>
  </rcc>
  <rcc rId="64995" sId="12">
    <oc r="I624">
      <v>3</v>
    </oc>
    <nc r="I624"/>
  </rcc>
  <rcc rId="64996" sId="12">
    <oc r="J624">
      <v>0</v>
    </oc>
    <nc r="J624"/>
  </rcc>
  <rcc rId="64997" sId="12">
    <oc r="K624">
      <v>0.4</v>
    </oc>
    <nc r="K624"/>
  </rcc>
  <rcc rId="64998" sId="12">
    <oc r="L624" t="inlineStr">
      <is>
        <t>6/160</t>
      </is>
    </oc>
    <nc r="L624"/>
  </rcc>
  <rcc rId="64999" sId="12">
    <oc r="M624" t="inlineStr">
      <is>
        <t>Ф №3</t>
      </is>
    </oc>
    <nc r="M624"/>
  </rcc>
  <rcc rId="65000" sId="12">
    <oc r="N624" t="inlineStr">
      <is>
        <t>Лучек</t>
      </is>
    </oc>
    <nc r="N624"/>
  </rcc>
  <rcc rId="65001" sId="12">
    <oc r="O624">
      <v>42689</v>
    </oc>
    <nc r="O624"/>
  </rcc>
  <rcc rId="65002" sId="12">
    <oc r="P624">
      <v>613</v>
    </oc>
    <nc r="P624"/>
  </rcc>
  <rcc rId="65003" sId="12">
    <oc r="B364" t="inlineStr">
      <is>
        <t>Магарамкентские РЭС</t>
      </is>
    </oc>
    <nc r="B364"/>
  </rcc>
  <rcc rId="65004" sId="12">
    <oc r="C364">
      <v>2335</v>
    </oc>
    <nc r="C364"/>
  </rcc>
  <rcc rId="65005" sId="12">
    <oc r="D364">
      <v>42732</v>
    </oc>
    <nc r="D364"/>
  </rcc>
  <rcc rId="65006" sId="12">
    <oc r="E364" t="inlineStr">
      <is>
        <t>Яралиева Карина Рамизовна</t>
      </is>
    </oc>
    <nc r="E364"/>
  </rcc>
  <rcc rId="65007" sId="12">
    <oc r="F364" t="inlineStr">
      <is>
        <t>жилой дом</t>
      </is>
    </oc>
    <nc r="F364"/>
  </rcc>
  <rcc rId="65008" sId="12">
    <oc r="G364" t="inlineStr">
      <is>
        <t>РД, Магарамкентский район, с. Куйсун</t>
      </is>
    </oc>
    <nc r="G364"/>
  </rcc>
  <rcc rId="65009" sId="12">
    <oc r="H364">
      <v>5</v>
    </oc>
    <nc r="H364"/>
  </rcc>
  <rcc rId="65010" sId="12">
    <oc r="I364">
      <v>5</v>
    </oc>
    <nc r="I364"/>
  </rcc>
  <rcc rId="65011" sId="12">
    <oc r="J364">
      <v>0</v>
    </oc>
    <nc r="J364"/>
  </rcc>
  <rcc rId="65012" sId="12">
    <oc r="K364">
      <v>0.4</v>
    </oc>
    <nc r="K364"/>
  </rcc>
  <rcc rId="65013" sId="12">
    <oc r="L364" t="inlineStr">
      <is>
        <t>53/250</t>
      </is>
    </oc>
    <nc r="L364"/>
  </rcc>
  <rcc rId="65014" sId="12">
    <oc r="M364" t="inlineStr">
      <is>
        <t>ф №1</t>
      </is>
    </oc>
    <nc r="M364"/>
  </rcc>
  <rcc rId="65015" sId="12">
    <oc r="N364" t="inlineStr">
      <is>
        <t>Магарамкент</t>
      </is>
    </oc>
    <nc r="N364"/>
  </rcc>
  <rcc rId="65016" sId="12">
    <oc r="O364">
      <v>42733</v>
    </oc>
    <nc r="O364"/>
  </rcc>
  <rcc rId="65017" sId="12">
    <oc r="P364">
      <v>2366</v>
    </oc>
    <nc r="P364"/>
  </rcc>
  <rcc rId="65018" sId="12">
    <oc r="B656" t="inlineStr">
      <is>
        <t>Магарамкентский РЭС  ДЭС</t>
      </is>
    </oc>
    <nc r="B656"/>
  </rcc>
  <rcc rId="65019" sId="12">
    <oc r="C656">
      <v>645</v>
    </oc>
    <nc r="C656"/>
  </rcc>
  <rcc rId="65020" sId="12">
    <oc r="D656">
      <v>42691</v>
    </oc>
    <nc r="D656"/>
  </rcc>
  <rcc rId="65021" sId="12">
    <oc r="E656" t="inlineStr">
      <is>
        <t>Курбанисмаилов Камил Ибадуллахович</t>
      </is>
    </oc>
    <nc r="E656"/>
  </rcc>
  <rcc rId="65022" sId="12">
    <oc r="F656" t="inlineStr">
      <is>
        <t>жилой дом</t>
      </is>
    </oc>
    <nc r="F656"/>
  </rcc>
  <rcc rId="65023" sId="12">
    <oc r="G656" t="inlineStr">
      <is>
        <t>Магарамкентский район,                       с.Куйсун</t>
      </is>
    </oc>
    <nc r="G656"/>
  </rcc>
  <rcc rId="65024" sId="12">
    <oc r="H656">
      <v>3</v>
    </oc>
    <nc r="H656"/>
  </rcc>
  <rcc rId="65025" sId="12">
    <oc r="I656">
      <v>3</v>
    </oc>
    <nc r="I656"/>
  </rcc>
  <rcc rId="65026" sId="12">
    <oc r="J656">
      <v>0</v>
    </oc>
    <nc r="J656"/>
  </rcc>
  <rcc rId="65027" sId="12">
    <oc r="K656">
      <v>0.4</v>
    </oc>
    <nc r="K656"/>
  </rcc>
  <rcc rId="65028" sId="12">
    <oc r="L656" t="inlineStr">
      <is>
        <t>13/63</t>
      </is>
    </oc>
    <nc r="L656"/>
  </rcc>
  <rcc rId="65029" sId="12">
    <oc r="M656" t="inlineStr">
      <is>
        <t>Ф №1</t>
      </is>
    </oc>
    <nc r="M656"/>
  </rcc>
  <rcc rId="65030" sId="12">
    <oc r="N656" t="inlineStr">
      <is>
        <t>Магарамкент</t>
      </is>
    </oc>
    <nc r="N656"/>
  </rcc>
  <rcc rId="65031" sId="12">
    <oc r="O656">
      <v>42692</v>
    </oc>
    <nc r="O656"/>
  </rcc>
  <rcc rId="65032" sId="12">
    <oc r="P656">
      <v>645</v>
    </oc>
    <nc r="P656"/>
  </rcc>
  <rcc rId="65033" sId="12">
    <oc r="B657" t="inlineStr">
      <is>
        <t>Магарамкентский РЭС  ДЭС</t>
      </is>
    </oc>
    <nc r="B657"/>
  </rcc>
  <rcc rId="65034" sId="12">
    <oc r="C657">
      <v>646</v>
    </oc>
    <nc r="C657"/>
  </rcc>
  <rcc rId="65035" sId="12">
    <oc r="D657">
      <v>42695</v>
    </oc>
    <nc r="D657"/>
  </rcc>
  <rcc rId="65036" sId="12">
    <oc r="E657" t="inlineStr">
      <is>
        <t>Меджидов Арсен Меджидович</t>
      </is>
    </oc>
    <nc r="E657"/>
  </rcc>
  <rcc rId="65037" sId="12">
    <oc r="F657" t="inlineStr">
      <is>
        <t>жилой дом</t>
      </is>
    </oc>
    <nc r="F657"/>
  </rcc>
  <rcc rId="65038" sId="12">
    <oc r="G657" t="inlineStr">
      <is>
        <t>Магарамкентский район,                       с.Целегюн</t>
      </is>
    </oc>
    <nc r="G657"/>
  </rcc>
  <rcc rId="65039" sId="12">
    <oc r="H657">
      <v>3</v>
    </oc>
    <nc r="H657"/>
  </rcc>
  <rcc rId="65040" sId="12">
    <oc r="I657">
      <v>3</v>
    </oc>
    <nc r="I657"/>
  </rcc>
  <rcc rId="65041" sId="12">
    <oc r="J657">
      <v>0</v>
    </oc>
    <nc r="J657"/>
  </rcc>
  <rcc rId="65042" sId="12">
    <oc r="K657">
      <v>0.4</v>
    </oc>
    <nc r="K657"/>
  </rcc>
  <rcc rId="65043" sId="12">
    <oc r="L657" t="inlineStr">
      <is>
        <t>35/160</t>
      </is>
    </oc>
    <nc r="L657"/>
  </rcc>
  <rcc rId="65044" sId="12">
    <oc r="M657" t="inlineStr">
      <is>
        <t>Ф №5</t>
      </is>
    </oc>
    <nc r="M657"/>
  </rcc>
  <rcc rId="65045" sId="12">
    <oc r="N657" t="inlineStr">
      <is>
        <t>Магарамкент</t>
      </is>
    </oc>
    <nc r="N657"/>
  </rcc>
  <rcc rId="65046" sId="12">
    <oc r="O657">
      <v>42695</v>
    </oc>
    <nc r="O657"/>
  </rcc>
  <rcc rId="65047" sId="12">
    <oc r="P657">
      <v>646</v>
    </oc>
    <nc r="P657"/>
  </rcc>
  <rcc rId="65048" sId="12">
    <oc r="B83" t="inlineStr">
      <is>
        <t>Магарамкентские РЭС</t>
      </is>
    </oc>
    <nc r="B83"/>
  </rcc>
  <rcc rId="65049" sId="12">
    <oc r="C83">
      <v>2039</v>
    </oc>
    <nc r="C83"/>
  </rcc>
  <rcc rId="65050" sId="12">
    <oc r="D83">
      <v>42692</v>
    </oc>
    <nc r="D83"/>
  </rcc>
  <rcc rId="65051" sId="12">
    <oc r="E83" t="inlineStr">
      <is>
        <t>Шахмарданова Хадижат Арасхановна</t>
      </is>
    </oc>
    <nc r="E83"/>
  </rcc>
  <rcc rId="65052" sId="12">
    <oc r="F83" t="inlineStr">
      <is>
        <t>кафе</t>
      </is>
    </oc>
    <nc r="F83"/>
  </rcc>
  <rcc rId="65053" sId="12">
    <oc r="G83" t="inlineStr">
      <is>
        <t>РД, Магарамкентский район, с. Магарамкент, ул. Ленина</t>
      </is>
    </oc>
    <nc r="G83"/>
  </rcc>
  <rcc rId="65054" sId="12">
    <oc r="H83">
      <v>9</v>
    </oc>
    <nc r="H83"/>
  </rcc>
  <rcc rId="65055" sId="12">
    <oc r="I83">
      <v>9</v>
    </oc>
    <nc r="I83"/>
  </rcc>
  <rcc rId="65056" sId="12">
    <oc r="J83">
      <v>0</v>
    </oc>
    <nc r="J83"/>
  </rcc>
  <rcc rId="65057" sId="12">
    <oc r="K83">
      <v>0.4</v>
    </oc>
    <nc r="K83"/>
  </rcc>
  <rcc rId="65058" sId="12">
    <oc r="L83" t="inlineStr">
      <is>
        <t>5/400</t>
      </is>
    </oc>
    <nc r="L83"/>
  </rcc>
  <rcc rId="65059" sId="12">
    <oc r="M83" t="inlineStr">
      <is>
        <t>ф № 1</t>
      </is>
    </oc>
    <nc r="M83"/>
  </rcc>
  <rcc rId="65060" sId="12">
    <oc r="N83" t="inlineStr">
      <is>
        <t>Магарамкент 110/10 кВ</t>
      </is>
    </oc>
    <nc r="N83"/>
  </rcc>
  <rcc rId="65061" sId="12">
    <oc r="O83">
      <v>42692</v>
    </oc>
    <nc r="O83"/>
  </rcc>
  <rcc rId="65062" sId="12">
    <oc r="P83">
      <v>2085</v>
    </oc>
    <nc r="P83"/>
  </rcc>
  <rcc rId="65063" sId="12">
    <oc r="B533" t="inlineStr">
      <is>
        <t>Кайтагские  РЭС                              ДЭС</t>
      </is>
    </oc>
    <nc r="B533"/>
  </rcc>
  <rcc rId="65064" sId="12">
    <oc r="C533">
      <v>522</v>
    </oc>
    <nc r="C533"/>
  </rcc>
  <rcc rId="65065" sId="12">
    <oc r="D533">
      <v>42682</v>
    </oc>
    <nc r="D533"/>
  </rcc>
  <rcc rId="65066" sId="12">
    <oc r="E533" t="inlineStr">
      <is>
        <t>Рустамова Саятханум Сиравовна</t>
      </is>
    </oc>
    <nc r="E533"/>
  </rcc>
  <rcc rId="65067" sId="12">
    <oc r="F533" t="inlineStr">
      <is>
        <t>жилой дом</t>
      </is>
    </oc>
    <nc r="F533"/>
  </rcc>
  <rcc rId="65068" sId="12">
    <oc r="G533" t="inlineStr">
      <is>
        <t>Кайтагский район,                       с.Янгикент</t>
      </is>
    </oc>
    <nc r="G533"/>
  </rcc>
  <rcc rId="65069" sId="12">
    <oc r="H533">
      <v>2</v>
    </oc>
    <nc r="H533"/>
  </rcc>
  <rcc rId="65070" sId="12">
    <oc r="I533">
      <v>2</v>
    </oc>
    <nc r="I533"/>
  </rcc>
  <rcc rId="65071" sId="12">
    <oc r="J533">
      <v>0</v>
    </oc>
    <nc r="J533"/>
  </rcc>
  <rcc rId="65072" sId="12">
    <oc r="K533">
      <v>0.4</v>
    </oc>
    <nc r="K533"/>
  </rcc>
  <rcc rId="65073" sId="12">
    <oc r="L533" t="inlineStr">
      <is>
        <t>34/100</t>
      </is>
    </oc>
    <nc r="L533"/>
  </rcc>
  <rcc rId="65074" sId="12">
    <oc r="M533" t="inlineStr">
      <is>
        <t>Ф №1</t>
      </is>
    </oc>
    <nc r="M533"/>
  </rcc>
  <rcc rId="65075" sId="12">
    <oc r="N533" t="inlineStr">
      <is>
        <t>Маджалис</t>
      </is>
    </oc>
    <nc r="N533"/>
  </rcc>
  <rcc rId="65076" sId="12">
    <oc r="O533">
      <v>42683</v>
    </oc>
    <nc r="O533"/>
  </rcc>
  <rcc rId="65077" sId="12">
    <oc r="P533">
      <v>522</v>
    </oc>
    <nc r="P533"/>
  </rcc>
  <rcc rId="65078" sId="12">
    <oc r="B540" t="inlineStr">
      <is>
        <t>Кайтагские  РЭС                              ДЭС</t>
      </is>
    </oc>
    <nc r="B540"/>
  </rcc>
  <rcc rId="65079" sId="12">
    <oc r="C540">
      <v>529</v>
    </oc>
    <nc r="C540"/>
  </rcc>
  <rcc rId="65080" sId="12">
    <oc r="D540">
      <v>42682</v>
    </oc>
    <nc r="D540"/>
  </rcc>
  <rcc rId="65081" sId="12">
    <oc r="E540" t="inlineStr">
      <is>
        <t>Алхилаева Курсум Магомедовна</t>
      </is>
    </oc>
    <nc r="E540"/>
  </rcc>
  <rcc rId="65082" sId="12">
    <oc r="F540" t="inlineStr">
      <is>
        <t>жилой дом</t>
      </is>
    </oc>
    <nc r="F540"/>
  </rcc>
  <rcc rId="65083" sId="12">
    <oc r="G540" t="inlineStr">
      <is>
        <t>Кайтагский район,                           с.Гулли, ул.Пятая,7</t>
      </is>
    </oc>
    <nc r="G540"/>
  </rcc>
  <rcc rId="65084" sId="12">
    <oc r="H540">
      <v>1.5</v>
    </oc>
    <nc r="H540"/>
  </rcc>
  <rcc rId="65085" sId="12">
    <oc r="I540">
      <v>1.5</v>
    </oc>
    <nc r="I540"/>
  </rcc>
  <rcc rId="65086" sId="12">
    <oc r="J540">
      <v>0</v>
    </oc>
    <nc r="J540"/>
  </rcc>
  <rcc rId="65087" sId="12">
    <oc r="K540">
      <v>0.4</v>
    </oc>
    <nc r="K540"/>
  </rcc>
  <rcc rId="65088" sId="12">
    <oc r="L540" t="inlineStr">
      <is>
        <t>2/160</t>
      </is>
    </oc>
    <nc r="L540"/>
  </rcc>
  <rcc rId="65089" sId="12">
    <oc r="M540" t="inlineStr">
      <is>
        <t>Ф №1</t>
      </is>
    </oc>
    <nc r="M540"/>
  </rcc>
  <rcc rId="65090" sId="12">
    <oc r="N540" t="inlineStr">
      <is>
        <t>Маджалис</t>
      </is>
    </oc>
    <nc r="N540"/>
  </rcc>
  <rcc rId="65091" sId="12">
    <oc r="O540">
      <v>42683</v>
    </oc>
    <nc r="O540"/>
  </rcc>
  <rcc rId="65092" sId="12">
    <oc r="P540">
      <v>529</v>
    </oc>
    <nc r="P540"/>
  </rcc>
  <rcc rId="65093" sId="12">
    <oc r="B541" t="inlineStr">
      <is>
        <t>Кайтагские  РЭС                              ДЭС</t>
      </is>
    </oc>
    <nc r="B541"/>
  </rcc>
  <rcc rId="65094" sId="12">
    <oc r="C541">
      <v>530</v>
    </oc>
    <nc r="C541"/>
  </rcc>
  <rcc rId="65095" sId="12">
    <oc r="D541">
      <v>42682</v>
    </oc>
    <nc r="D541"/>
  </rcc>
  <rcc rId="65096" sId="12">
    <oc r="E541" t="inlineStr">
      <is>
        <t>Юсупов Мухарбек Юсупович</t>
      </is>
    </oc>
    <nc r="E541"/>
  </rcc>
  <rcc rId="65097" sId="12">
    <oc r="F541" t="inlineStr">
      <is>
        <t>жилой дом</t>
      </is>
    </oc>
    <nc r="F541"/>
  </rcc>
  <rcc rId="65098" sId="12">
    <oc r="G541" t="inlineStr">
      <is>
        <t>Кайтагский район,                           с.Янгикент</t>
      </is>
    </oc>
    <nc r="G541"/>
  </rcc>
  <rcc rId="65099" sId="12">
    <oc r="H541">
      <v>1.5</v>
    </oc>
    <nc r="H541"/>
  </rcc>
  <rcc rId="65100" sId="12">
    <oc r="I541">
      <v>1.5</v>
    </oc>
    <nc r="I541"/>
  </rcc>
  <rcc rId="65101" sId="12">
    <oc r="J541">
      <v>0</v>
    </oc>
    <nc r="J541"/>
  </rcc>
  <rcc rId="65102" sId="12">
    <oc r="K541">
      <v>0.4</v>
    </oc>
    <nc r="K541"/>
  </rcc>
  <rcc rId="65103" sId="12">
    <oc r="L541" t="inlineStr">
      <is>
        <t>15/63</t>
      </is>
    </oc>
    <nc r="L541"/>
  </rcc>
  <rcc rId="65104" sId="12">
    <oc r="M541" t="inlineStr">
      <is>
        <t>Ф №1</t>
      </is>
    </oc>
    <nc r="M541"/>
  </rcc>
  <rcc rId="65105" sId="12">
    <oc r="N541" t="inlineStr">
      <is>
        <t>Маджалис</t>
      </is>
    </oc>
    <nc r="N541"/>
  </rcc>
  <rcc rId="65106" sId="12">
    <oc r="O541">
      <v>42683</v>
    </oc>
    <nc r="O541"/>
  </rcc>
  <rcc rId="65107" sId="12">
    <oc r="P541">
      <v>530</v>
    </oc>
    <nc r="P541"/>
  </rcc>
  <rcc rId="65108" sId="12">
    <oc r="B542" t="inlineStr">
      <is>
        <t>Кайтагские  РЭС                              ДЭС</t>
      </is>
    </oc>
    <nc r="B542"/>
  </rcc>
  <rcc rId="65109" sId="12">
    <oc r="C542">
      <v>531</v>
    </oc>
    <nc r="C542"/>
  </rcc>
  <rcc rId="65110" sId="12">
    <oc r="D542">
      <v>42682</v>
    </oc>
    <nc r="D542"/>
  </rcc>
  <rcc rId="65111" sId="12">
    <oc r="E542" t="inlineStr">
      <is>
        <t>Раджабов Умалат Закарьяевич</t>
      </is>
    </oc>
    <nc r="E542"/>
  </rcc>
  <rcc rId="65112" sId="12">
    <oc r="F542" t="inlineStr">
      <is>
        <t>жилой дом</t>
      </is>
    </oc>
    <nc r="F542"/>
  </rcc>
  <rcc rId="65113" sId="12">
    <oc r="G542" t="inlineStr">
      <is>
        <t>Кайтагский район,                           с.Гулли, ул.Центральная,77</t>
      </is>
    </oc>
    <nc r="G542"/>
  </rcc>
  <rcc rId="65114" sId="12">
    <oc r="H542">
      <v>1.5</v>
    </oc>
    <nc r="H542"/>
  </rcc>
  <rcc rId="65115" sId="12">
    <oc r="I542">
      <v>1.5</v>
    </oc>
    <nc r="I542"/>
  </rcc>
  <rcc rId="65116" sId="12">
    <oc r="J542">
      <v>0</v>
    </oc>
    <nc r="J542"/>
  </rcc>
  <rcc rId="65117" sId="12">
    <oc r="K542">
      <v>0.4</v>
    </oc>
    <nc r="K542"/>
  </rcc>
  <rcc rId="65118" sId="12">
    <oc r="L542" t="inlineStr">
      <is>
        <t>49/400</t>
      </is>
    </oc>
    <nc r="L542"/>
  </rcc>
  <rcc rId="65119" sId="12">
    <oc r="M542" t="inlineStr">
      <is>
        <t>Ф №1</t>
      </is>
    </oc>
    <nc r="M542"/>
  </rcc>
  <rcc rId="65120" sId="12">
    <oc r="N542" t="inlineStr">
      <is>
        <t>Маджалис</t>
      </is>
    </oc>
    <nc r="N542"/>
  </rcc>
  <rcc rId="65121" sId="12">
    <oc r="O542">
      <v>42683</v>
    </oc>
    <nc r="O542"/>
  </rcc>
  <rcc rId="65122" sId="12">
    <oc r="P542">
      <v>531</v>
    </oc>
    <nc r="P542"/>
  </rcc>
  <rcc rId="65123" sId="12">
    <oc r="B545" t="inlineStr">
      <is>
        <t>Кайтагские  РЭС                              ДЭС</t>
      </is>
    </oc>
    <nc r="B545"/>
  </rcc>
  <rcc rId="65124" sId="12">
    <oc r="C545">
      <v>534</v>
    </oc>
    <nc r="C545"/>
  </rcc>
  <rcc rId="65125" sId="12">
    <oc r="D545">
      <v>42682</v>
    </oc>
    <nc r="D545"/>
  </rcc>
  <rcc rId="65126" sId="12">
    <oc r="E545" t="inlineStr">
      <is>
        <t>Сулейманова Лаура Курбанмагомедовна</t>
      </is>
    </oc>
    <nc r="E545"/>
  </rcc>
  <rcc rId="65127" sId="12">
    <oc r="F545" t="inlineStr">
      <is>
        <t>жилой дом</t>
      </is>
    </oc>
    <nc r="F545"/>
  </rcc>
  <rcc rId="65128" sId="12">
    <oc r="G545" t="inlineStr">
      <is>
        <t>Кайтагский район, с.Янгикент</t>
      </is>
    </oc>
    <nc r="G545"/>
  </rcc>
  <rcc rId="65129" sId="12">
    <oc r="H545">
      <v>2</v>
    </oc>
    <nc r="H545"/>
  </rcc>
  <rcc rId="65130" sId="12">
    <oc r="I545">
      <v>2</v>
    </oc>
    <nc r="I545"/>
  </rcc>
  <rcc rId="65131" sId="12">
    <oc r="J545">
      <v>0</v>
    </oc>
    <nc r="J545"/>
  </rcc>
  <rcc rId="65132" sId="12">
    <oc r="K545">
      <v>0.4</v>
    </oc>
    <nc r="K545"/>
  </rcc>
  <rcc rId="65133" sId="12">
    <oc r="L545" t="inlineStr">
      <is>
        <t>34/100</t>
      </is>
    </oc>
    <nc r="L545"/>
  </rcc>
  <rcc rId="65134" sId="12">
    <oc r="M545" t="inlineStr">
      <is>
        <t>Ф №1</t>
      </is>
    </oc>
    <nc r="M545"/>
  </rcc>
  <rcc rId="65135" sId="12">
    <oc r="N545" t="inlineStr">
      <is>
        <t>Маджалис</t>
      </is>
    </oc>
    <nc r="N545"/>
  </rcc>
  <rcc rId="65136" sId="12">
    <oc r="O545">
      <v>42683</v>
    </oc>
    <nc r="O545"/>
  </rcc>
  <rcc rId="65137" sId="12">
    <oc r="P545">
      <v>534</v>
    </oc>
    <nc r="P545"/>
  </rcc>
  <rcc rId="65138" sId="12">
    <oc r="B575" t="inlineStr">
      <is>
        <t>ДЭС              Каайтагский МУ</t>
      </is>
    </oc>
    <nc r="B575"/>
  </rcc>
  <rcc rId="65139" sId="12">
    <oc r="C575">
      <v>564</v>
    </oc>
    <nc r="C575"/>
  </rcc>
  <rcc rId="65140" sId="12">
    <oc r="D575">
      <v>42682</v>
    </oc>
    <nc r="D575"/>
  </rcc>
  <rcc rId="65141" sId="12">
    <oc r="E575" t="inlineStr">
      <is>
        <t>Магомедова Чиминаз Рабадангаджиевна</t>
      </is>
    </oc>
    <nc r="E575"/>
  </rcc>
  <rcc rId="65142" sId="12">
    <oc r="F575" t="inlineStr">
      <is>
        <t>жилой дом</t>
      </is>
    </oc>
    <nc r="F575"/>
  </rcc>
  <rcc rId="65143" sId="12">
    <oc r="G575" t="inlineStr">
      <is>
        <t>Кайтагский район,             с.Гулли, ул.Центральная, 50</t>
      </is>
    </oc>
    <nc r="G575"/>
  </rcc>
  <rcc rId="65144" sId="12">
    <oc r="H575">
      <v>3</v>
    </oc>
    <nc r="H575"/>
  </rcc>
  <rcc rId="65145" sId="12">
    <oc r="I575">
      <v>3</v>
    </oc>
    <nc r="I575"/>
  </rcc>
  <rcc rId="65146" sId="12">
    <oc r="J575">
      <v>0</v>
    </oc>
    <nc r="J575"/>
  </rcc>
  <rcc rId="65147" sId="12">
    <oc r="K575">
      <v>0.4</v>
    </oc>
    <nc r="K575"/>
  </rcc>
  <rcc rId="65148" sId="12">
    <oc r="L575" t="inlineStr">
      <is>
        <t>21/160</t>
      </is>
    </oc>
    <nc r="L575"/>
  </rcc>
  <rcc rId="65149" sId="12">
    <oc r="M575" t="inlineStr">
      <is>
        <t>Ф №1</t>
      </is>
    </oc>
    <nc r="M575"/>
  </rcc>
  <rcc rId="65150" sId="12">
    <oc r="N575" t="inlineStr">
      <is>
        <t>Маджалис</t>
      </is>
    </oc>
    <nc r="N575"/>
  </rcc>
  <rcc rId="65151" sId="12">
    <oc r="O575">
      <v>42683</v>
    </oc>
    <nc r="O575"/>
  </rcc>
  <rcc rId="65152" sId="12">
    <oc r="P575">
      <v>564</v>
    </oc>
    <nc r="P575"/>
  </rcc>
  <rcc rId="65153" sId="12">
    <oc r="B608" t="inlineStr">
      <is>
        <t>Кайтагский МУ               ДЭС</t>
      </is>
    </oc>
    <nc r="B608"/>
  </rcc>
  <rcc rId="65154" sId="12">
    <oc r="C608">
      <v>597</v>
    </oc>
    <nc r="C608"/>
  </rcc>
  <rcc rId="65155" sId="12">
    <oc r="D608">
      <v>42683</v>
    </oc>
    <nc r="D608"/>
  </rcc>
  <rcc rId="65156" sId="12">
    <oc r="E608" t="inlineStr">
      <is>
        <t>Раджабова Уздият Магомедовна</t>
      </is>
    </oc>
    <nc r="E608"/>
  </rcc>
  <rcc rId="65157" sId="12">
    <oc r="F608" t="inlineStr">
      <is>
        <t>жилой дом</t>
      </is>
    </oc>
    <nc r="F608"/>
  </rcc>
  <rcc rId="65158" sId="12">
    <oc r="G608" t="inlineStr">
      <is>
        <t>Кайтагский район,    с.Гулли</t>
      </is>
    </oc>
    <nc r="G608"/>
  </rcc>
  <rcc rId="65159" sId="12">
    <oc r="H608">
      <v>2</v>
    </oc>
    <nc r="H608"/>
  </rcc>
  <rcc rId="65160" sId="12">
    <oc r="I608">
      <v>2</v>
    </oc>
    <nc r="I608"/>
  </rcc>
  <rcc rId="65161" sId="12">
    <oc r="J608">
      <v>0</v>
    </oc>
    <nc r="J608"/>
  </rcc>
  <rcc rId="65162" sId="12">
    <oc r="K608">
      <v>0.4</v>
    </oc>
    <nc r="K608"/>
  </rcc>
  <rcc rId="65163" sId="12">
    <oc r="L608" t="inlineStr">
      <is>
        <t>19/160</t>
      </is>
    </oc>
    <nc r="L608"/>
  </rcc>
  <rcc rId="65164" sId="12">
    <oc r="M608" t="inlineStr">
      <is>
        <t>Ф №1</t>
      </is>
    </oc>
    <nc r="M608"/>
  </rcc>
  <rcc rId="65165" sId="12">
    <oc r="N608" t="inlineStr">
      <is>
        <t>Маджалис</t>
      </is>
    </oc>
    <nc r="N608"/>
  </rcc>
  <rcc rId="65166" sId="12">
    <oc r="O608">
      <v>42684</v>
    </oc>
    <nc r="O608"/>
  </rcc>
  <rcc rId="65167" sId="12">
    <oc r="P608">
      <v>597</v>
    </oc>
    <nc r="P608"/>
  </rcc>
  <rcc rId="65168" sId="12">
    <oc r="B670" t="inlineStr">
      <is>
        <t>Кайтагский МУ  ДЭС</t>
      </is>
    </oc>
    <nc r="B670"/>
  </rcc>
  <rcc rId="65169" sId="12">
    <oc r="C670">
      <v>659</v>
    </oc>
    <nc r="C670"/>
  </rcc>
  <rcc rId="65170" sId="12">
    <oc r="D670">
      <v>42698</v>
    </oc>
    <nc r="D670"/>
  </rcc>
  <rcc rId="65171" sId="12">
    <oc r="E670" t="inlineStr">
      <is>
        <t>Исмаилова Зумрут Муртузалиевна</t>
      </is>
    </oc>
    <nc r="E670"/>
  </rcc>
  <rcc rId="65172" sId="12">
    <oc r="F670" t="inlineStr">
      <is>
        <t>жилой дом</t>
      </is>
    </oc>
    <nc r="F670"/>
  </rcc>
  <rcc rId="65173" sId="12">
    <oc r="G670" t="inlineStr">
      <is>
        <t>Кайтагский район,                   с. Янгикент</t>
      </is>
    </oc>
    <nc r="G670"/>
  </rcc>
  <rcc rId="65174" sId="12">
    <oc r="H670">
      <v>1.5</v>
    </oc>
    <nc r="H670"/>
  </rcc>
  <rcc rId="65175" sId="12">
    <oc r="I670">
      <v>1.5</v>
    </oc>
    <nc r="I670"/>
  </rcc>
  <rcc rId="65176" sId="12">
    <oc r="J670">
      <v>0</v>
    </oc>
    <nc r="J670"/>
  </rcc>
  <rcc rId="65177" sId="12">
    <oc r="K670">
      <v>0.4</v>
    </oc>
    <nc r="K670"/>
  </rcc>
  <rcc rId="65178" sId="12">
    <oc r="L670" t="inlineStr">
      <is>
        <t>34/100</t>
      </is>
    </oc>
    <nc r="L670"/>
  </rcc>
  <rcc rId="65179" sId="12">
    <oc r="M670" t="inlineStr">
      <is>
        <t>Ф №1</t>
      </is>
    </oc>
    <nc r="M670"/>
  </rcc>
  <rcc rId="65180" sId="12">
    <oc r="N670" t="inlineStr">
      <is>
        <t>Маджалис</t>
      </is>
    </oc>
    <nc r="N670"/>
  </rcc>
  <rcc rId="65181" sId="12">
    <oc r="O670">
      <v>42699</v>
    </oc>
    <nc r="O670"/>
  </rcc>
  <rcc rId="65182" sId="12">
    <oc r="P670">
      <v>659</v>
    </oc>
    <nc r="P670"/>
  </rcc>
  <rcc rId="65183" sId="12">
    <oc r="B671" t="inlineStr">
      <is>
        <t>Кайтагский МУ  ДЭС</t>
      </is>
    </oc>
    <nc r="B671"/>
  </rcc>
  <rcc rId="65184" sId="12">
    <oc r="C671">
      <v>660</v>
    </oc>
    <nc r="C671"/>
  </rcc>
  <rcc rId="65185" sId="12">
    <oc r="D671">
      <v>42698</v>
    </oc>
    <nc r="D671"/>
  </rcc>
  <rcc rId="65186" sId="12">
    <oc r="E671" t="inlineStr">
      <is>
        <t>Гебеков Ахмед Гаджиевич</t>
      </is>
    </oc>
    <nc r="E671"/>
  </rcc>
  <rcc rId="65187" sId="12">
    <oc r="F671" t="inlineStr">
      <is>
        <t>жилой дом</t>
      </is>
    </oc>
    <nc r="F671"/>
  </rcc>
  <rcc rId="65188" sId="12">
    <oc r="G671" t="inlineStr">
      <is>
        <t>Кайтагский район,                   с. Гулли, ул.Центральная,54</t>
      </is>
    </oc>
    <nc r="G671"/>
  </rcc>
  <rcc rId="65189" sId="12">
    <oc r="H671">
      <v>2.5</v>
    </oc>
    <nc r="H671"/>
  </rcc>
  <rcc rId="65190" sId="12">
    <oc r="I671">
      <v>2.5</v>
    </oc>
    <nc r="I671"/>
  </rcc>
  <rcc rId="65191" sId="12">
    <oc r="J671">
      <v>0</v>
    </oc>
    <nc r="J671"/>
  </rcc>
  <rcc rId="65192" sId="12">
    <oc r="K671">
      <v>0.4</v>
    </oc>
    <nc r="K671"/>
  </rcc>
  <rcc rId="65193" sId="12">
    <oc r="L671" t="inlineStr">
      <is>
        <t>19/400</t>
      </is>
    </oc>
    <nc r="L671"/>
  </rcc>
  <rcc rId="65194" sId="12">
    <oc r="M671" t="inlineStr">
      <is>
        <t>Ф №1</t>
      </is>
    </oc>
    <nc r="M671"/>
  </rcc>
  <rcc rId="65195" sId="12">
    <oc r="N671" t="inlineStr">
      <is>
        <t>Маджалис</t>
      </is>
    </oc>
    <nc r="N671"/>
  </rcc>
  <rcc rId="65196" sId="12">
    <oc r="O671">
      <v>42699</v>
    </oc>
    <nc r="O671"/>
  </rcc>
  <rcc rId="65197" sId="12">
    <oc r="P671">
      <v>660</v>
    </oc>
    <nc r="P671"/>
  </rcc>
  <rcc rId="65198" sId="12">
    <oc r="B87" t="inlineStr">
      <is>
        <t>Дербентские РЭС</t>
      </is>
    </oc>
    <nc r="B87"/>
  </rcc>
  <rcc rId="65199" sId="12">
    <oc r="C87">
      <v>2043</v>
    </oc>
    <nc r="C87"/>
  </rcc>
  <rcc rId="65200" sId="12">
    <oc r="D87">
      <v>42692</v>
    </oc>
    <nc r="D87"/>
  </rcc>
  <rcc rId="65201" sId="12">
    <oc r="E87" t="inlineStr">
      <is>
        <t>МКДОУ "Детский сад "Сказка", в лице зав. Раджабовой Наили Магомедсалиховны</t>
      </is>
    </oc>
    <nc r="E87"/>
  </rcc>
  <rcc rId="65202" sId="12">
    <oc r="F87" t="inlineStr">
      <is>
        <t>частный детский сад</t>
      </is>
    </oc>
    <nc r="F87"/>
  </rcc>
  <rcc rId="65203" sId="12">
    <oc r="G87" t="inlineStr">
      <is>
        <t>РД, Дербентский район, п. Мамедкала, ул. Дахадаева, д. № 15</t>
      </is>
    </oc>
    <nc r="G87"/>
  </rcc>
  <rcc rId="65204" sId="12">
    <oc r="H87">
      <v>15</v>
    </oc>
    <nc r="H87"/>
  </rcc>
  <rcc rId="65205" sId="12">
    <oc r="I87">
      <v>15</v>
    </oc>
    <nc r="I87"/>
  </rcc>
  <rcc rId="65206" sId="12">
    <oc r="J87">
      <v>0</v>
    </oc>
    <nc r="J87"/>
  </rcc>
  <rcc rId="65207" sId="12">
    <oc r="K87">
      <v>0.4</v>
    </oc>
    <nc r="K87"/>
  </rcc>
  <rcc rId="65208" sId="12">
    <oc r="L87" t="inlineStr">
      <is>
        <t>3/400</t>
      </is>
    </oc>
    <nc r="L87"/>
  </rcc>
  <rcc rId="65209" sId="12">
    <oc r="M87" t="inlineStr">
      <is>
        <t>ф № 24</t>
      </is>
    </oc>
    <nc r="M87"/>
  </rcc>
  <rcc rId="65210" sId="12">
    <oc r="N87" t="inlineStr">
      <is>
        <t>Мамедкала 110/35/10 кВ</t>
      </is>
    </oc>
    <nc r="N87"/>
  </rcc>
  <rcc rId="65211" sId="12">
    <oc r="O87">
      <v>42692</v>
    </oc>
    <nc r="O87"/>
  </rcc>
  <rcc rId="65212" sId="12">
    <oc r="P87">
      <v>2089</v>
    </oc>
    <nc r="P87"/>
  </rcc>
  <rcc rId="65213" sId="12">
    <oc r="L33" t="inlineStr">
      <is>
        <t>160 кВА</t>
      </is>
    </oc>
    <nc r="L33"/>
  </rcc>
  <rcc rId="65214" sId="12">
    <oc r="B367" t="inlineStr">
      <is>
        <t>МГЭС</t>
      </is>
    </oc>
    <nc r="B367"/>
  </rcc>
  <rcc rId="65215" sId="12">
    <oc r="C367">
      <v>2267</v>
    </oc>
    <nc r="C367"/>
  </rcc>
  <rcc rId="65216" sId="12">
    <oc r="D367">
      <v>42719</v>
    </oc>
    <nc r="D367"/>
  </rcc>
  <rcc rId="65217" sId="12">
    <oc r="E367" t="inlineStr">
      <is>
        <t>Никатуев Курбан Шахбанович</t>
      </is>
    </oc>
    <nc r="E367"/>
  </rcc>
  <rcc rId="65218" sId="12">
    <oc r="F367" t="inlineStr">
      <is>
        <t>швейное ателье</t>
      </is>
    </oc>
    <nc r="F367"/>
  </rcc>
  <rcc rId="65219" sId="12">
    <oc r="G367" t="inlineStr">
      <is>
        <t>РД, г.Махачкала, МКР "Эльтав", уч. №767 (20/511)</t>
      </is>
    </oc>
    <nc r="G367"/>
  </rcc>
  <rcc rId="65220" sId="12">
    <oc r="H367">
      <v>10</v>
    </oc>
    <nc r="H367"/>
  </rcc>
  <rcc rId="65221" sId="12">
    <oc r="I367">
      <v>10</v>
    </oc>
    <nc r="I367"/>
  </rcc>
  <rcc rId="65222" sId="12">
    <oc r="J367">
      <v>0</v>
    </oc>
    <nc r="J367"/>
  </rcc>
  <rcc rId="65223" sId="12">
    <oc r="K367">
      <v>0.4</v>
    </oc>
    <nc r="K367"/>
  </rcc>
  <rcc rId="65224" sId="12">
    <oc r="L367" t="inlineStr">
      <is>
        <t>Эльтав/250</t>
      </is>
    </oc>
    <nc r="L367"/>
  </rcc>
  <rcc rId="65225" sId="12">
    <oc r="M367" t="inlineStr">
      <is>
        <t>ф №9</t>
      </is>
    </oc>
    <nc r="M367"/>
  </rcc>
  <rcc rId="65226" sId="12">
    <oc r="N367" t="inlineStr">
      <is>
        <t>Махачкала-110</t>
      </is>
    </oc>
    <nc r="N367"/>
  </rcc>
  <rcc rId="65227" sId="12">
    <oc r="O367">
      <v>42733</v>
    </oc>
    <nc r="O367"/>
  </rcc>
  <rcc rId="65228" sId="12">
    <oc r="P367">
      <v>2369</v>
    </oc>
    <nc r="P367"/>
  </rcc>
  <rcc rId="65229" sId="12">
    <oc r="B411" t="inlineStr">
      <is>
        <t>МГЭС</t>
      </is>
    </oc>
    <nc r="B411"/>
  </rcc>
  <rcc rId="65230" sId="12">
    <oc r="C411">
      <v>379</v>
    </oc>
    <nc r="C411"/>
  </rcc>
  <rcc rId="65231" sId="12">
    <oc r="D411">
      <v>42703</v>
    </oc>
    <nc r="D411"/>
  </rcc>
  <rcc rId="65232" sId="12">
    <oc r="E411" t="inlineStr">
      <is>
        <t>Сулейманова Расита Шамсутдиновна</t>
      </is>
    </oc>
    <nc r="E411"/>
  </rcc>
  <rcc rId="65233" sId="12">
    <oc r="F411" t="inlineStr">
      <is>
        <t>жилой дом</t>
      </is>
    </oc>
    <nc r="F411"/>
  </rcc>
  <rcc rId="65234" sId="12">
    <oc r="G411" t="inlineStr">
      <is>
        <t>РД.                г,Махачкала,МКР ДОСААФ,уч.№596</t>
      </is>
    </oc>
    <nc r="G411"/>
  </rcc>
  <rcc rId="65235" sId="12">
    <oc r="H411">
      <v>5</v>
    </oc>
    <nc r="H411"/>
  </rcc>
  <rcc rId="65236" sId="12">
    <oc r="I411">
      <v>5</v>
    </oc>
    <nc r="I411"/>
  </rcc>
  <rcc rId="65237" sId="12">
    <oc r="J411">
      <v>0</v>
    </oc>
    <nc r="J411"/>
  </rcc>
  <rcc rId="65238" sId="12">
    <oc r="K411">
      <v>0.4</v>
    </oc>
    <nc r="K411"/>
  </rcc>
  <rcc rId="65239" sId="12">
    <oc r="L411" t="inlineStr">
      <is>
        <t>КТП            "ДОСААФ" 250 кВА</t>
      </is>
    </oc>
    <nc r="L411"/>
  </rcc>
  <rcc rId="65240" sId="12">
    <oc r="M411" t="inlineStr">
      <is>
        <t>Ф№23</t>
      </is>
    </oc>
    <nc r="M411"/>
  </rcc>
  <rcc rId="65241" sId="12">
    <oc r="N411" t="inlineStr">
      <is>
        <t>Махачкала-110</t>
      </is>
    </oc>
    <nc r="N411"/>
  </rcc>
  <rcc rId="65242" sId="12">
    <oc r="P411">
      <v>379</v>
    </oc>
    <nc r="P411"/>
  </rcc>
  <rcc rId="65243" sId="12">
    <oc r="B414" t="inlineStr">
      <is>
        <t>МГЭС</t>
      </is>
    </oc>
    <nc r="B414"/>
  </rcc>
  <rcc rId="65244" sId="12">
    <oc r="C414">
      <v>382</v>
    </oc>
    <nc r="C414"/>
  </rcc>
  <rcc rId="65245" sId="12">
    <oc r="D414">
      <v>42704</v>
    </oc>
    <nc r="D414"/>
  </rcc>
  <rcc rId="65246" sId="12">
    <oc r="E414" t="inlineStr">
      <is>
        <t>Таджибова Гюлназ Джумартовна</t>
      </is>
    </oc>
    <nc r="E414"/>
  </rcc>
  <rcc rId="65247" sId="12">
    <oc r="F414" t="inlineStr">
      <is>
        <t>жилой дом</t>
      </is>
    </oc>
    <nc r="F414"/>
  </rcc>
  <rcc rId="65248" sId="12">
    <oc r="G414" t="inlineStr">
      <is>
        <t>РД.              г.Махачкала,МКР Эльтав,проезд Гранитный-3-й,№11</t>
      </is>
    </oc>
    <nc r="G414"/>
  </rcc>
  <rcc rId="65249" sId="12">
    <oc r="H414">
      <v>5</v>
    </oc>
    <nc r="H414"/>
  </rcc>
  <rcc rId="65250" sId="12">
    <oc r="I414">
      <v>5</v>
    </oc>
    <nc r="I414"/>
  </rcc>
  <rcc rId="65251" sId="12">
    <oc r="J414">
      <v>0</v>
    </oc>
    <nc r="J414"/>
  </rcc>
  <rcc rId="65252" sId="12">
    <oc r="K414">
      <v>0.4</v>
    </oc>
    <nc r="K414"/>
  </rcc>
  <rcc rId="65253" sId="12">
    <oc r="L414" t="inlineStr">
      <is>
        <t>КТП            "Эльтав"              250 кВА</t>
      </is>
    </oc>
    <nc r="L414"/>
  </rcc>
  <rcc rId="65254" sId="12">
    <oc r="M414" t="inlineStr">
      <is>
        <t>ф.№9</t>
      </is>
    </oc>
    <nc r="M414"/>
  </rcc>
  <rcc rId="65255" sId="12">
    <oc r="N414" t="inlineStr">
      <is>
        <t>Махачкала-110</t>
      </is>
    </oc>
    <nc r="N414"/>
  </rcc>
  <rcc rId="65256" sId="12">
    <oc r="P414">
      <v>382</v>
    </oc>
    <nc r="P414"/>
  </rcc>
  <rcc rId="65257" sId="12">
    <oc r="B415" t="inlineStr">
      <is>
        <t>МГЭС</t>
      </is>
    </oc>
    <nc r="B415"/>
  </rcc>
  <rcc rId="65258" sId="12">
    <oc r="C415">
      <v>383</v>
    </oc>
    <nc r="C415"/>
  </rcc>
  <rcc rId="65259" sId="12">
    <oc r="D415">
      <v>42704</v>
    </oc>
    <nc r="D415"/>
  </rcc>
  <rcc rId="65260" sId="12">
    <oc r="E415" t="inlineStr">
      <is>
        <t>Халидов Магомед Халидович</t>
      </is>
    </oc>
    <nc r="E415"/>
  </rcc>
  <rcc rId="65261" sId="12">
    <oc r="F415" t="inlineStr">
      <is>
        <t>жилой дом</t>
      </is>
    </oc>
    <nc r="F415"/>
  </rcc>
  <rcc rId="65262" sId="12">
    <oc r="G415" t="inlineStr">
      <is>
        <t>РД,                          г.Махачкала     ул.Шабанова,     дом№31-а-</t>
      </is>
    </oc>
    <nc r="G415"/>
  </rcc>
  <rcc rId="65263" sId="12">
    <oc r="H415">
      <v>5</v>
    </oc>
    <nc r="H415"/>
  </rcc>
  <rcc rId="65264" sId="12">
    <oc r="I415">
      <v>5</v>
    </oc>
    <nc r="I415"/>
  </rcc>
  <rcc rId="65265" sId="12">
    <oc r="J415">
      <v>0</v>
    </oc>
    <nc r="J415"/>
  </rcc>
  <rcc rId="65266" sId="12">
    <oc r="K415">
      <v>0.4</v>
    </oc>
    <nc r="K415"/>
  </rcc>
  <rcc rId="65267" sId="12">
    <oc r="L415" t="inlineStr">
      <is>
        <t>ТП  "Песчанная" 630 кВА</t>
      </is>
    </oc>
    <nc r="L415"/>
  </rcc>
  <rcc rId="65268" sId="12">
    <oc r="M415" t="inlineStr">
      <is>
        <t>ф.№15</t>
      </is>
    </oc>
    <nc r="M415"/>
  </rcc>
  <rcc rId="65269" sId="12">
    <oc r="N415" t="inlineStr">
      <is>
        <t>Махачкала-110</t>
      </is>
    </oc>
    <nc r="N415"/>
  </rcc>
  <rcc rId="65270" sId="12">
    <oc r="O415">
      <v>42706</v>
    </oc>
    <nc r="O415"/>
  </rcc>
  <rcc rId="65271" sId="12">
    <oc r="P415">
      <v>383</v>
    </oc>
    <nc r="P415"/>
  </rcc>
  <rcc rId="65272" sId="12">
    <oc r="B417" t="inlineStr">
      <is>
        <t>МГЭС</t>
      </is>
    </oc>
    <nc r="B417"/>
  </rcc>
  <rcc rId="65273" sId="12">
    <oc r="C417">
      <v>385</v>
    </oc>
    <nc r="C417"/>
  </rcc>
  <rcc rId="65274" sId="12">
    <oc r="D417">
      <v>42704</v>
    </oc>
    <nc r="D417"/>
  </rcc>
  <rcc rId="65275" sId="12">
    <oc r="E417" t="inlineStr">
      <is>
        <t>Ахулаев Гаджикурбан Рамазанович</t>
      </is>
    </oc>
    <nc r="E417"/>
  </rcc>
  <rcc rId="65276" sId="12">
    <oc r="F417" t="inlineStr">
      <is>
        <t>жилой дом</t>
      </is>
    </oc>
    <nc r="F417"/>
  </rcc>
  <rcc rId="65277" sId="12">
    <oc r="G417" t="inlineStr">
      <is>
        <t>РД.              Г.Махачкала,МКР завода "Эльтав",уч.№682</t>
      </is>
    </oc>
    <nc r="G417"/>
  </rcc>
  <rcc rId="65278" sId="12">
    <oc r="H417">
      <v>5</v>
    </oc>
    <nc r="H417"/>
  </rcc>
  <rcc rId="65279" sId="12">
    <oc r="I417">
      <v>5</v>
    </oc>
    <nc r="I417"/>
  </rcc>
  <rcc rId="65280" sId="12">
    <oc r="J417">
      <v>0</v>
    </oc>
    <nc r="J417"/>
  </rcc>
  <rcc rId="65281" sId="12">
    <oc r="K417">
      <v>0.4</v>
    </oc>
    <nc r="K417"/>
  </rcc>
  <rcc rId="65282" sId="12">
    <oc r="L417" t="inlineStr">
      <is>
        <t>КТП            "ДОСААФ" 250 кВА</t>
      </is>
    </oc>
    <nc r="L417"/>
  </rcc>
  <rcc rId="65283" sId="12">
    <oc r="M417" t="inlineStr">
      <is>
        <t>ф.№23</t>
      </is>
    </oc>
    <nc r="M417"/>
  </rcc>
  <rcc rId="65284" sId="12">
    <oc r="N417" t="inlineStr">
      <is>
        <t>Махачкала-110</t>
      </is>
    </oc>
    <nc r="N417"/>
  </rcc>
  <rcc rId="65285" sId="12">
    <oc r="P417">
      <v>385</v>
    </oc>
    <nc r="P417"/>
  </rcc>
  <rcc rId="65286" sId="12">
    <oc r="B418" t="inlineStr">
      <is>
        <t>МГЭС</t>
      </is>
    </oc>
    <nc r="B418"/>
  </rcc>
  <rcc rId="65287" sId="12">
    <oc r="C418">
      <v>386</v>
    </oc>
    <nc r="C418"/>
  </rcc>
  <rcc rId="65288" sId="12">
    <oc r="D418">
      <v>42711</v>
    </oc>
    <nc r="D418"/>
  </rcc>
  <rcc rId="65289" sId="12">
    <oc r="E418" t="inlineStr">
      <is>
        <t>Мусалаева Хадижат Магдиевна</t>
      </is>
    </oc>
    <nc r="E418"/>
  </rcc>
  <rcc rId="65290" sId="12">
    <oc r="F418" t="inlineStr">
      <is>
        <t>жилой дом</t>
      </is>
    </oc>
    <nc r="F418"/>
  </rcc>
  <rcc rId="65291" sId="12">
    <oc r="G418" t="inlineStr">
      <is>
        <t>РД, г.Махачкала, МКР "Эльтав", в районе территории АТП-2</t>
      </is>
    </oc>
    <nc r="G418"/>
  </rcc>
  <rcc rId="65292" sId="12">
    <oc r="H418">
      <v>5</v>
    </oc>
    <nc r="H418"/>
  </rcc>
  <rcc rId="65293" sId="12">
    <oc r="I418">
      <v>5</v>
    </oc>
    <nc r="I418"/>
  </rcc>
  <rcc rId="65294" sId="12">
    <oc r="J418">
      <v>0</v>
    </oc>
    <nc r="J418"/>
  </rcc>
  <rcc rId="65295" sId="12">
    <oc r="K418">
      <v>0.4</v>
    </oc>
    <nc r="K418"/>
  </rcc>
  <rcc rId="65296" sId="12">
    <oc r="L418" t="inlineStr">
      <is>
        <t>"Эльтав"/250</t>
      </is>
    </oc>
    <nc r="L418"/>
  </rcc>
  <rcc rId="65297" sId="12">
    <oc r="M418" t="inlineStr">
      <is>
        <t>ф №9</t>
      </is>
    </oc>
    <nc r="M418"/>
  </rcc>
  <rcc rId="65298" sId="12">
    <oc r="N418" t="inlineStr">
      <is>
        <t>Махачкала-110</t>
      </is>
    </oc>
    <nc r="N418"/>
  </rcc>
  <rcc rId="65299" sId="12">
    <oc r="P418">
      <v>386</v>
    </oc>
    <nc r="P418"/>
  </rcc>
  <rcc rId="65300" sId="12">
    <oc r="B420" t="inlineStr">
      <is>
        <t>МГЭС</t>
      </is>
    </oc>
    <nc r="B420"/>
  </rcc>
  <rcc rId="65301" sId="12">
    <oc r="C420">
      <v>388</v>
    </oc>
    <nc r="C420"/>
  </rcc>
  <rcc rId="65302" sId="12">
    <oc r="D420">
      <v>42719</v>
    </oc>
    <nc r="D420"/>
  </rcc>
  <rcc rId="65303" sId="12">
    <oc r="E420" t="inlineStr">
      <is>
        <t>Мустапаев Магомед Даудович</t>
      </is>
    </oc>
    <nc r="E420"/>
  </rcc>
  <rcc rId="65304" sId="12">
    <oc r="F420" t="inlineStr">
      <is>
        <t>жилой дом</t>
      </is>
    </oc>
    <nc r="F420"/>
  </rcc>
  <rcc rId="65305" sId="12">
    <oc r="G420" t="inlineStr">
      <is>
        <t>РД, г. Махачкала, МКР "Эльтав", ПАП-2, д. 263-а</t>
      </is>
    </oc>
    <nc r="G420"/>
  </rcc>
  <rcc rId="65306" sId="12">
    <oc r="H420">
      <v>7</v>
    </oc>
    <nc r="H420"/>
  </rcc>
  <rcc rId="65307" sId="12">
    <oc r="I420">
      <v>7</v>
    </oc>
    <nc r="I420"/>
  </rcc>
  <rcc rId="65308" sId="12">
    <oc r="J420">
      <v>0</v>
    </oc>
    <nc r="J420"/>
  </rcc>
  <rcc rId="65309" sId="12">
    <oc r="K420">
      <v>0.4</v>
    </oc>
    <nc r="K420"/>
  </rcc>
  <rcc rId="65310" sId="12">
    <oc r="L420" t="inlineStr">
      <is>
        <t>"Эльтав"/250</t>
      </is>
    </oc>
    <nc r="L420"/>
  </rcc>
  <rcc rId="65311" sId="12">
    <oc r="M420">
      <v>9</v>
    </oc>
    <nc r="M420"/>
  </rcc>
  <rcc rId="65312" sId="12">
    <oc r="N420" t="inlineStr">
      <is>
        <t>Махачкала-110</t>
      </is>
    </oc>
    <nc r="N420"/>
  </rcc>
  <rcc rId="65313" sId="12">
    <oc r="P420">
      <v>388</v>
    </oc>
    <nc r="P420"/>
  </rcc>
  <rcc rId="65314" sId="12">
    <oc r="B297" t="inlineStr">
      <is>
        <t>МГЭС</t>
      </is>
    </oc>
    <nc r="B297"/>
  </rcc>
  <rcc rId="65315" sId="12">
    <oc r="C297">
      <v>2256</v>
    </oc>
    <nc r="C297"/>
  </rcc>
  <rcc rId="65316" sId="12">
    <oc r="D297">
      <v>42719</v>
    </oc>
    <nc r="D297"/>
  </rcc>
  <rcc rId="65317" sId="12">
    <oc r="E297" t="inlineStr">
      <is>
        <t>Алибеков Магомед-Керим Буньяминович</t>
      </is>
    </oc>
    <nc r="E297"/>
  </rcc>
  <rcc rId="65318" sId="12">
    <oc r="F297" t="inlineStr">
      <is>
        <t>складское помещение</t>
      </is>
    </oc>
    <nc r="F297"/>
  </rcc>
  <rcc rId="65319" sId="12">
    <oc r="G297" t="inlineStr">
      <is>
        <t>РД, г.Махачкала, ул. Дежнева, 3 "а", ЗУ/1</t>
      </is>
    </oc>
    <nc r="G297"/>
  </rcc>
  <rcc rId="65320" sId="12">
    <oc r="H297">
      <v>15</v>
    </oc>
    <nc r="H297"/>
  </rcc>
  <rcc rId="65321" sId="12">
    <oc r="I297">
      <v>15</v>
    </oc>
    <nc r="I297"/>
  </rcc>
  <rcc rId="65322" sId="12">
    <oc r="J297">
      <v>0</v>
    </oc>
    <nc r="J297"/>
  </rcc>
  <rcc rId="65323" sId="12">
    <oc r="K297">
      <v>0.4</v>
    </oc>
    <nc r="K297"/>
  </rcc>
  <rcc rId="65324" sId="12">
    <oc r="L297" t="inlineStr">
      <is>
        <t>Орджоникидзе/1000</t>
      </is>
    </oc>
    <nc r="L297"/>
  </rcc>
  <rcc rId="65325" sId="12">
    <oc r="M297" t="inlineStr">
      <is>
        <t>ф №16</t>
      </is>
    </oc>
    <nc r="M297"/>
  </rcc>
  <rcc rId="65326" sId="12">
    <oc r="N297" t="inlineStr">
      <is>
        <t xml:space="preserve">Махачкала-110 </t>
      </is>
    </oc>
    <nc r="N297"/>
  </rcc>
  <rcc rId="65327" sId="12">
    <oc r="O297">
      <v>42724</v>
    </oc>
    <nc r="O297"/>
  </rcc>
  <rcc rId="65328" sId="12">
    <oc r="P297">
      <v>2299</v>
    </oc>
    <nc r="P297"/>
  </rcc>
  <rcc rId="65329" sId="12">
    <oc r="B336" t="inlineStr">
      <is>
        <t>Тарумовские РЭС</t>
      </is>
    </oc>
    <nc r="B336"/>
  </rcc>
  <rcc rId="65330" sId="12">
    <oc r="C336">
      <v>2303</v>
    </oc>
    <nc r="C336"/>
  </rcc>
  <rcc rId="65331" sId="12">
    <oc r="D336">
      <v>42725</v>
    </oc>
    <nc r="D336"/>
  </rcc>
  <rcc rId="65332" sId="12">
    <oc r="E336" t="inlineStr">
      <is>
        <t>ФКУ Упрдор "Каспий", в лице зам/нач Омарова Магомедзагира Магомедалиевича</t>
      </is>
    </oc>
    <nc r="E336"/>
  </rcc>
  <rcc rId="65333" sId="12">
    <oc r="F336" t="inlineStr">
      <is>
        <t>светофор</t>
      </is>
    </oc>
    <nc r="F336"/>
  </rcc>
  <rcc rId="65334" sId="12">
    <oc r="G336" t="inlineStr">
      <is>
        <t>РД, г.Махачкала, ФАД Астрахань-Кочубей-Кизляр-Махачкала</t>
      </is>
    </oc>
    <nc r="G336"/>
  </rcc>
  <rcc rId="65335" sId="12">
    <oc r="H336">
      <v>0.7</v>
    </oc>
    <nc r="H336"/>
  </rcc>
  <rcc rId="65336" sId="12">
    <oc r="I336">
      <v>0.7</v>
    </oc>
    <nc r="I336"/>
  </rcc>
  <rcc rId="65337" sId="12">
    <oc r="J336">
      <v>0</v>
    </oc>
    <nc r="J336"/>
  </rcc>
  <rcc rId="65338" sId="12">
    <oc r="K336">
      <v>0.4</v>
    </oc>
    <nc r="K336"/>
  </rcc>
  <rcc rId="65339" sId="12">
    <oc r="L336" t="inlineStr">
      <is>
        <t>299/40</t>
      </is>
    </oc>
    <nc r="L336"/>
  </rcc>
  <rcc rId="65340" sId="12">
    <oc r="M336" t="inlineStr">
      <is>
        <t>Ф №23</t>
      </is>
    </oc>
    <nc r="M336"/>
  </rcc>
  <rcc rId="65341" sId="12">
    <oc r="N336" t="inlineStr">
      <is>
        <t xml:space="preserve">Махачкала-110 </t>
      </is>
    </oc>
    <nc r="N336"/>
  </rcc>
  <rcc rId="65342" sId="12">
    <oc r="O336">
      <v>42727</v>
    </oc>
    <nc r="O336"/>
  </rcc>
  <rcc rId="65343" sId="12">
    <oc r="P336">
      <v>2338</v>
    </oc>
    <nc r="P336"/>
  </rcc>
  <rcc rId="65344" sId="12">
    <oc r="B353" t="inlineStr">
      <is>
        <t>МГЭС</t>
      </is>
    </oc>
    <nc r="B353"/>
  </rcc>
  <rcc rId="65345" sId="12">
    <oc r="C353">
      <v>2317</v>
    </oc>
    <nc r="C353"/>
  </rcc>
  <rcc rId="65346" sId="12">
    <oc r="D353">
      <v>42731</v>
    </oc>
    <nc r="D353"/>
  </rcc>
  <rcc rId="65347" sId="12">
    <oc r="E353" t="inlineStr">
      <is>
        <t>Изагахмаева Патимат Муртазаалиевна</t>
      </is>
    </oc>
    <nc r="E353"/>
  </rcc>
  <rcc rId="65348" sId="12">
    <oc r="F353" t="inlineStr">
      <is>
        <t>жилой дом</t>
      </is>
    </oc>
    <nc r="F353"/>
  </rcc>
  <rcc rId="65349" sId="12">
    <oc r="G353" t="inlineStr">
      <is>
        <t>РД, г.Махачкала, ул. Дежнева, дом 1"в", литер "Б1"</t>
      </is>
    </oc>
    <nc r="G353"/>
  </rcc>
  <rcc rId="65350" sId="12">
    <oc r="H353">
      <v>40</v>
    </oc>
    <nc r="H353"/>
  </rcc>
  <rcc rId="65351" sId="12">
    <oc r="I353">
      <v>40</v>
    </oc>
    <nc r="I353"/>
  </rcc>
  <rcc rId="65352" sId="12">
    <oc r="J353">
      <v>0</v>
    </oc>
    <nc r="J353"/>
  </rcc>
  <rcc rId="65353" sId="12">
    <oc r="K353">
      <v>10</v>
    </oc>
    <nc r="K353"/>
  </rcc>
  <rcc rId="65354" sId="12">
    <oc r="L353" t="inlineStr">
      <is>
        <t>63 кВА</t>
      </is>
    </oc>
    <nc r="L353"/>
  </rcc>
  <rcc rId="65355" sId="12">
    <oc r="M353" t="inlineStr">
      <is>
        <t>ф №16</t>
      </is>
    </oc>
    <nc r="M353"/>
  </rcc>
  <rcc rId="65356" sId="12">
    <oc r="N353" t="inlineStr">
      <is>
        <t xml:space="preserve">Махачкала-110  </t>
      </is>
    </oc>
    <nc r="N353"/>
  </rcc>
  <rcc rId="65357" sId="12">
    <oc r="O353">
      <v>42731</v>
    </oc>
    <nc r="O353"/>
  </rcc>
  <rcc rId="65358" sId="12">
    <oc r="P353">
      <v>2355</v>
    </oc>
    <nc r="P353"/>
  </rcc>
  <rcc rId="65359" sId="12">
    <oc r="L160" t="inlineStr">
      <is>
        <t>"Аэропортовское шоссе, 2А/1000</t>
      </is>
    </oc>
    <nc r="L160"/>
  </rcc>
  <rcc rId="65360" sId="12">
    <oc r="L339" t="inlineStr">
      <is>
        <t>2*1000 кВА</t>
      </is>
    </oc>
    <nc r="L339"/>
  </rcc>
  <rcc rId="65361" sId="12">
    <oc r="B726" t="inlineStr">
      <is>
        <t>Гумбетовский МУ</t>
      </is>
    </oc>
    <nc r="B726"/>
  </rcc>
  <rcc rId="65362" sId="12">
    <oc r="C726">
      <v>343</v>
    </oc>
    <nc r="C726"/>
  </rcc>
  <rcc rId="65363" sId="12">
    <oc r="D726">
      <v>42691</v>
    </oc>
    <nc r="D726"/>
  </rcc>
  <rcc rId="65364" sId="12">
    <oc r="E726" t="inlineStr">
      <is>
        <t>Мухтаров Гаджияв Гаджиевич</t>
      </is>
    </oc>
    <nc r="E726"/>
  </rcc>
  <rcc rId="65365" sId="12">
    <oc r="F726" t="inlineStr">
      <is>
        <t>жилой дом</t>
      </is>
    </oc>
    <nc r="F726"/>
  </rcc>
  <rcc rId="65366" sId="12">
    <oc r="G726" t="inlineStr">
      <is>
        <t>РД, Гумбетовский район ,сел. Мехельта</t>
      </is>
    </oc>
    <nc r="G726"/>
  </rcc>
  <rcc rId="65367" sId="12">
    <oc r="H726">
      <v>10</v>
    </oc>
    <nc r="H726"/>
  </rcc>
  <rcc rId="65368" sId="12">
    <oc r="I726">
      <v>10</v>
    </oc>
    <nc r="I726"/>
  </rcc>
  <rcc rId="65369" sId="12">
    <oc r="J726">
      <v>0</v>
    </oc>
    <nc r="J726"/>
  </rcc>
  <rcc rId="65370" sId="12">
    <oc r="K726">
      <v>0.4</v>
    </oc>
    <nc r="K726"/>
  </rcc>
  <rcc rId="65371" sId="12">
    <oc r="L726" t="inlineStr">
      <is>
        <t>14/400</t>
      </is>
    </oc>
    <nc r="L726"/>
  </rcc>
  <rcc rId="65372" sId="12">
    <oc r="M726" t="inlineStr">
      <is>
        <t>Ф№3</t>
      </is>
    </oc>
    <nc r="M726"/>
  </rcc>
  <rcc rId="65373" sId="12">
    <oc r="N726" t="inlineStr">
      <is>
        <t>Мехельта</t>
      </is>
    </oc>
    <nc r="N726"/>
  </rcc>
  <rcc rId="65374" sId="12">
    <oc r="O726">
      <v>42696</v>
    </oc>
    <nc r="O726"/>
  </rcc>
  <rcc rId="65375" sId="12">
    <oc r="P726">
      <v>343</v>
    </oc>
    <nc r="P726"/>
  </rcc>
  <rcc rId="65376" sId="12">
    <oc r="B727" t="inlineStr">
      <is>
        <t>Гумбетовский МУ</t>
      </is>
    </oc>
    <nc r="B727"/>
  </rcc>
  <rcc rId="65377" sId="12">
    <oc r="C727">
      <v>344</v>
    </oc>
    <nc r="C727"/>
  </rcc>
  <rcc rId="65378" sId="12">
    <oc r="D727">
      <v>42691</v>
    </oc>
    <nc r="D727"/>
  </rcc>
  <rcc rId="65379" sId="12">
    <oc r="E727" t="inlineStr">
      <is>
        <t>Ислаханов Алигаджи Мусаханович</t>
      </is>
    </oc>
    <nc r="E727"/>
  </rcc>
  <rcc rId="65380" sId="12">
    <oc r="F727" t="inlineStr">
      <is>
        <t>жилой дом</t>
      </is>
    </oc>
    <nc r="F727"/>
  </rcc>
  <rcc rId="65381" sId="12">
    <oc r="G727" t="inlineStr">
      <is>
        <t>РД, Гумбетовский район ,сел. Мехельта</t>
      </is>
    </oc>
    <nc r="G727"/>
  </rcc>
  <rcc rId="65382" sId="12">
    <oc r="H727">
      <v>10</v>
    </oc>
    <nc r="H727"/>
  </rcc>
  <rcc rId="65383" sId="12">
    <oc r="I727">
      <v>10</v>
    </oc>
    <nc r="I727"/>
  </rcc>
  <rcc rId="65384" sId="12">
    <oc r="J727">
      <v>0</v>
    </oc>
    <nc r="J727"/>
  </rcc>
  <rcc rId="65385" sId="12">
    <oc r="K727">
      <v>0.4</v>
    </oc>
    <nc r="K727"/>
  </rcc>
  <rcc rId="65386" sId="12">
    <oc r="L727" t="inlineStr">
      <is>
        <t>14/400</t>
      </is>
    </oc>
    <nc r="L727"/>
  </rcc>
  <rcc rId="65387" sId="12">
    <oc r="M727" t="inlineStr">
      <is>
        <t>Ф№3</t>
      </is>
    </oc>
    <nc r="M727"/>
  </rcc>
  <rcc rId="65388" sId="12">
    <oc r="N727" t="inlineStr">
      <is>
        <t>Мехельта</t>
      </is>
    </oc>
    <nc r="N727"/>
  </rcc>
  <rcc rId="65389" sId="12">
    <oc r="O727">
      <v>42696</v>
    </oc>
    <nc r="O727"/>
  </rcc>
  <rcc rId="65390" sId="12">
    <oc r="P727">
      <v>344</v>
    </oc>
    <nc r="P727"/>
  </rcc>
  <rcc rId="65391" sId="12">
    <oc r="B728" t="inlineStr">
      <is>
        <t>Гумбетовский МУ</t>
      </is>
    </oc>
    <nc r="B728"/>
  </rcc>
  <rcc rId="65392" sId="12">
    <oc r="C728">
      <v>345</v>
    </oc>
    <nc r="C728"/>
  </rcc>
  <rcc rId="65393" sId="12">
    <oc r="D728">
      <v>42691</v>
    </oc>
    <nc r="D728"/>
  </rcc>
  <rcc rId="65394" sId="12">
    <oc r="E728" t="inlineStr">
      <is>
        <t>Гусенова Патимат Булачовна</t>
      </is>
    </oc>
    <nc r="E728"/>
  </rcc>
  <rcc rId="65395" sId="12">
    <oc r="F728" t="inlineStr">
      <is>
        <t>жилой дом</t>
      </is>
    </oc>
    <nc r="F728"/>
  </rcc>
  <rcc rId="65396" sId="12">
    <oc r="G728" t="inlineStr">
      <is>
        <t>РД, Гумбетовский район ,сел. Мехельта</t>
      </is>
    </oc>
    <nc r="G728"/>
  </rcc>
  <rcc rId="65397" sId="12">
    <oc r="H728">
      <v>10</v>
    </oc>
    <nc r="H728"/>
  </rcc>
  <rcc rId="65398" sId="12">
    <oc r="I728">
      <v>10</v>
    </oc>
    <nc r="I728"/>
  </rcc>
  <rcc rId="65399" sId="12">
    <oc r="J728">
      <v>0</v>
    </oc>
    <nc r="J728"/>
  </rcc>
  <rcc rId="65400" sId="12">
    <oc r="K728">
      <v>0.4</v>
    </oc>
    <nc r="K728"/>
  </rcc>
  <rcc rId="65401" sId="12">
    <oc r="L728" t="inlineStr">
      <is>
        <t>3/400</t>
      </is>
    </oc>
    <nc r="L728"/>
  </rcc>
  <rcc rId="65402" sId="12">
    <oc r="M728" t="inlineStr">
      <is>
        <t>Ф№2</t>
      </is>
    </oc>
    <nc r="M728"/>
  </rcc>
  <rcc rId="65403" sId="12">
    <oc r="N728" t="inlineStr">
      <is>
        <t>Мехельта</t>
      </is>
    </oc>
    <nc r="N728"/>
  </rcc>
  <rcc rId="65404" sId="12">
    <oc r="O728">
      <v>42696</v>
    </oc>
    <nc r="O728"/>
  </rcc>
  <rcc rId="65405" sId="12">
    <oc r="P728">
      <v>345</v>
    </oc>
    <nc r="P728"/>
  </rcc>
  <rcc rId="65406" sId="12">
    <oc r="B729" t="inlineStr">
      <is>
        <t>Гумбетовский МУ</t>
      </is>
    </oc>
    <nc r="B729"/>
  </rcc>
  <rcc rId="65407" sId="12">
    <oc r="C729">
      <v>346</v>
    </oc>
    <nc r="C729"/>
  </rcc>
  <rcc rId="65408" sId="12">
    <oc r="D729">
      <v>42691</v>
    </oc>
    <nc r="D729"/>
  </rcc>
  <rcc rId="65409" sId="12">
    <oc r="E729" t="inlineStr">
      <is>
        <t>Шихмирзаева Сахиб Нуралиевна</t>
      </is>
    </oc>
    <nc r="E729"/>
  </rcc>
  <rcc rId="65410" sId="12">
    <oc r="F729" t="inlineStr">
      <is>
        <t>жилой дом</t>
      </is>
    </oc>
    <nc r="F729"/>
  </rcc>
  <rcc rId="65411" sId="12">
    <oc r="G729" t="inlineStr">
      <is>
        <t>РД, Гумбетовский район ,сел. Тлярата</t>
      </is>
    </oc>
    <nc r="G729"/>
  </rcc>
  <rcc rId="65412" sId="12">
    <oc r="H729">
      <v>12</v>
    </oc>
    <nc r="H729"/>
  </rcc>
  <rcc rId="65413" sId="12">
    <oc r="I729">
      <v>12</v>
    </oc>
    <nc r="I729"/>
  </rcc>
  <rcc rId="65414" sId="12">
    <oc r="J729">
      <v>0</v>
    </oc>
    <nc r="J729"/>
  </rcc>
  <rcc rId="65415" sId="12">
    <oc r="K729">
      <v>0.4</v>
    </oc>
    <nc r="K729"/>
  </rcc>
  <rcc rId="65416" sId="12">
    <oc r="L729" t="inlineStr">
      <is>
        <t>15/400</t>
      </is>
    </oc>
    <nc r="L729"/>
  </rcc>
  <rcc rId="65417" sId="12">
    <oc r="M729" t="inlineStr">
      <is>
        <t>Ф№2</t>
      </is>
    </oc>
    <nc r="M729"/>
  </rcc>
  <rcc rId="65418" sId="12">
    <oc r="N729" t="inlineStr">
      <is>
        <t>Мехельта</t>
      </is>
    </oc>
    <nc r="N729"/>
  </rcc>
  <rcc rId="65419" sId="12">
    <oc r="O729">
      <v>42696</v>
    </oc>
    <nc r="O729"/>
  </rcc>
  <rcc rId="65420" sId="12">
    <oc r="P729">
      <v>346</v>
    </oc>
    <nc r="P729"/>
  </rcc>
  <rcc rId="65421" sId="12">
    <oc r="B792" t="inlineStr">
      <is>
        <t>Гумбетовский МУ</t>
      </is>
    </oc>
    <nc r="B792"/>
  </rcc>
  <rcc rId="65422" sId="12">
    <oc r="C792">
      <v>409</v>
    </oc>
    <nc r="C792"/>
  </rcc>
  <rcc rId="65423" sId="12">
    <oc r="D792">
      <v>42732</v>
    </oc>
    <nc r="D792"/>
  </rcc>
  <rcc rId="65424" sId="12">
    <oc r="E792" t="inlineStr">
      <is>
        <t>Магомеднабиева Раисат Залбеговна</t>
      </is>
    </oc>
    <nc r="E792"/>
  </rcc>
  <rcc rId="65425" sId="12">
    <oc r="F792" t="inlineStr">
      <is>
        <t>жилой дом</t>
      </is>
    </oc>
    <nc r="F792"/>
  </rcc>
  <rcc rId="65426" sId="12">
    <oc r="G792" t="inlineStr">
      <is>
        <t>РД, Гумбетовский район, с. Мехельта</t>
      </is>
    </oc>
    <nc r="G792"/>
  </rcc>
  <rcc rId="65427" sId="12">
    <oc r="H792">
      <v>10</v>
    </oc>
    <nc r="H792"/>
  </rcc>
  <rcc rId="65428" sId="12">
    <oc r="I792">
      <v>10</v>
    </oc>
    <nc r="I792"/>
  </rcc>
  <rcc rId="65429" sId="12">
    <oc r="J792">
      <v>0</v>
    </oc>
    <nc r="J792"/>
  </rcc>
  <rcc rId="65430" sId="12">
    <oc r="K792">
      <v>0.4</v>
    </oc>
    <nc r="K792"/>
  </rcc>
  <rcc rId="65431" sId="12">
    <oc r="L792" t="inlineStr">
      <is>
        <t>10/160</t>
      </is>
    </oc>
    <nc r="L792"/>
  </rcc>
  <rcc rId="65432" sId="12">
    <oc r="M792" t="inlineStr">
      <is>
        <t>Ф№3</t>
      </is>
    </oc>
    <nc r="M792"/>
  </rcc>
  <rcc rId="65433" sId="12">
    <oc r="N792" t="inlineStr">
      <is>
        <t>Мехельта</t>
      </is>
    </oc>
    <nc r="N792"/>
  </rcc>
  <rcc rId="65434" sId="12">
    <oc r="O792">
      <v>42732</v>
    </oc>
    <nc r="O792"/>
  </rcc>
  <rcc rId="65435" sId="12">
    <oc r="P792">
      <v>409</v>
    </oc>
    <nc r="P792"/>
  </rcc>
  <rcc rId="65436" sId="12">
    <oc r="B793" t="inlineStr">
      <is>
        <t>Гумбетовский МУ</t>
      </is>
    </oc>
    <nc r="B793"/>
  </rcc>
  <rcc rId="65437" sId="12">
    <oc r="C793">
      <v>410</v>
    </oc>
    <nc r="C793"/>
  </rcc>
  <rcc rId="65438" sId="12">
    <oc r="D793">
      <v>42732</v>
    </oc>
    <nc r="D793"/>
  </rcc>
  <rcc rId="65439" sId="12">
    <oc r="E793" t="inlineStr">
      <is>
        <t>Абдулнасирова Хадижат Абдулнасировна</t>
      </is>
    </oc>
    <nc r="E793"/>
  </rcc>
  <rcc rId="65440" sId="12">
    <oc r="F793" t="inlineStr">
      <is>
        <t>жилой дом</t>
      </is>
    </oc>
    <nc r="F793"/>
  </rcc>
  <rcc rId="65441" sId="12">
    <oc r="G793" t="inlineStr">
      <is>
        <t>РД, Гумбетовский район, с. Мехельта</t>
      </is>
    </oc>
    <nc r="G793"/>
  </rcc>
  <rcc rId="65442" sId="12">
    <oc r="H793">
      <v>14</v>
    </oc>
    <nc r="H793"/>
  </rcc>
  <rcc rId="65443" sId="12">
    <oc r="I793">
      <v>14</v>
    </oc>
    <nc r="I793"/>
  </rcc>
  <rcc rId="65444" sId="12">
    <oc r="J793">
      <v>0</v>
    </oc>
    <nc r="J793"/>
  </rcc>
  <rcc rId="65445" sId="12">
    <oc r="K793">
      <v>0.4</v>
    </oc>
    <nc r="K793"/>
  </rcc>
  <rcc rId="65446" sId="12">
    <oc r="L793" t="inlineStr">
      <is>
        <t>6/400</t>
      </is>
    </oc>
    <nc r="L793"/>
  </rcc>
  <rcc rId="65447" sId="12">
    <oc r="M793" t="inlineStr">
      <is>
        <t>Ф№3</t>
      </is>
    </oc>
    <nc r="M793"/>
  </rcc>
  <rcc rId="65448" sId="12">
    <oc r="N793" t="inlineStr">
      <is>
        <t>Мехельта</t>
      </is>
    </oc>
    <nc r="N793"/>
  </rcc>
  <rcc rId="65449" sId="12">
    <oc r="O793">
      <v>42732</v>
    </oc>
    <nc r="O793"/>
  </rcc>
  <rcc rId="65450" sId="12">
    <oc r="P793">
      <v>410</v>
    </oc>
    <nc r="P793"/>
  </rcc>
  <rcc rId="65451" sId="12">
    <oc r="B794" t="inlineStr">
      <is>
        <t>Гумбетовский МУ</t>
      </is>
    </oc>
    <nc r="B794"/>
  </rcc>
  <rcc rId="65452" sId="12">
    <oc r="C794">
      <v>411</v>
    </oc>
    <nc r="C794"/>
  </rcc>
  <rcc rId="65453" sId="12">
    <oc r="D794">
      <v>42732</v>
    </oc>
    <nc r="D794"/>
  </rcc>
  <rcc rId="65454" sId="12">
    <oc r="E794" t="inlineStr">
      <is>
        <t>Гаджиева Патимат Абдулхамидовна</t>
      </is>
    </oc>
    <nc r="E794"/>
  </rcc>
  <rcc rId="65455" sId="12">
    <oc r="F794" t="inlineStr">
      <is>
        <t>жилой дом</t>
      </is>
    </oc>
    <nc r="F794"/>
  </rcc>
  <rcc rId="65456" sId="12">
    <oc r="G794" t="inlineStr">
      <is>
        <t>РД, Гумбетовский район, с. Мехельта</t>
      </is>
    </oc>
    <nc r="G794"/>
  </rcc>
  <rcc rId="65457" sId="12">
    <oc r="H794">
      <v>10</v>
    </oc>
    <nc r="H794"/>
  </rcc>
  <rcc rId="65458" sId="12">
    <oc r="I794">
      <v>10</v>
    </oc>
    <nc r="I794"/>
  </rcc>
  <rcc rId="65459" sId="12">
    <oc r="J794">
      <v>0</v>
    </oc>
    <nc r="J794"/>
  </rcc>
  <rcc rId="65460" sId="12">
    <oc r="K794">
      <v>0.4</v>
    </oc>
    <nc r="K794"/>
  </rcc>
  <rcc rId="65461" sId="12">
    <oc r="L794" t="inlineStr">
      <is>
        <t>18/100</t>
      </is>
    </oc>
    <nc r="L794"/>
  </rcc>
  <rcc rId="65462" sId="12">
    <oc r="M794" t="inlineStr">
      <is>
        <t>Ф№3</t>
      </is>
    </oc>
    <nc r="M794"/>
  </rcc>
  <rcc rId="65463" sId="12">
    <oc r="N794" t="inlineStr">
      <is>
        <t>Мехельта</t>
      </is>
    </oc>
    <nc r="N794"/>
  </rcc>
  <rcc rId="65464" sId="12">
    <oc r="O794">
      <v>42732</v>
    </oc>
    <nc r="O794"/>
  </rcc>
  <rcc rId="65465" sId="12">
    <oc r="P794">
      <v>411</v>
    </oc>
    <nc r="P794"/>
  </rcc>
  <rcc rId="65466" sId="12">
    <oc r="B795" t="inlineStr">
      <is>
        <t>Гумбетовский МУ</t>
      </is>
    </oc>
    <nc r="B795"/>
  </rcc>
  <rcc rId="65467" sId="12">
    <oc r="C795">
      <v>412</v>
    </oc>
    <nc r="C795"/>
  </rcc>
  <rcc rId="65468" sId="12">
    <oc r="D795">
      <v>42732</v>
    </oc>
    <nc r="D795"/>
  </rcc>
  <rcc rId="65469" sId="12">
    <oc r="E795" t="inlineStr">
      <is>
        <t>Юсупова Рабият Хабибовна</t>
      </is>
    </oc>
    <nc r="E795"/>
  </rcc>
  <rcc rId="65470" sId="12">
    <oc r="F795" t="inlineStr">
      <is>
        <t>жилой дом</t>
      </is>
    </oc>
    <nc r="F795"/>
  </rcc>
  <rcc rId="65471" sId="12">
    <oc r="G795" t="inlineStr">
      <is>
        <t>РД, Гумбетовский район, с. Мехельта</t>
      </is>
    </oc>
    <nc r="G795"/>
  </rcc>
  <rcc rId="65472" sId="12">
    <oc r="H795">
      <v>10</v>
    </oc>
    <nc r="H795"/>
  </rcc>
  <rcc rId="65473" sId="12">
    <oc r="I795">
      <v>10</v>
    </oc>
    <nc r="I795"/>
  </rcc>
  <rcc rId="65474" sId="12">
    <oc r="J795">
      <v>0</v>
    </oc>
    <nc r="J795"/>
  </rcc>
  <rcc rId="65475" sId="12">
    <oc r="K795">
      <v>0.4</v>
    </oc>
    <nc r="K795"/>
  </rcc>
  <rcc rId="65476" sId="12">
    <oc r="L795" t="inlineStr">
      <is>
        <t>13/400</t>
      </is>
    </oc>
    <nc r="L795"/>
  </rcc>
  <rcc rId="65477" sId="12">
    <oc r="M795" t="inlineStr">
      <is>
        <t>Ф№3</t>
      </is>
    </oc>
    <nc r="M795"/>
  </rcc>
  <rcc rId="65478" sId="12">
    <oc r="N795" t="inlineStr">
      <is>
        <t>Мехельта</t>
      </is>
    </oc>
    <nc r="N795"/>
  </rcc>
  <rcc rId="65479" sId="12">
    <oc r="O795">
      <v>42732</v>
    </oc>
    <nc r="O795"/>
  </rcc>
  <rcc rId="65480" sId="12">
    <oc r="P795">
      <v>412</v>
    </oc>
    <nc r="P795"/>
  </rcc>
  <rcc rId="65481" sId="12">
    <oc r="B796" t="inlineStr">
      <is>
        <t>Гумбетовский МУ</t>
      </is>
    </oc>
    <nc r="B796"/>
  </rcc>
  <rcc rId="65482" sId="12">
    <oc r="C796">
      <v>413</v>
    </oc>
    <nc r="C796"/>
  </rcc>
  <rcc rId="65483" sId="12">
    <oc r="D796">
      <v>42732</v>
    </oc>
    <nc r="D796"/>
  </rcc>
  <rcc rId="65484" sId="12">
    <oc r="E796" t="inlineStr">
      <is>
        <t>Мухтаров Гаджияв Гаджиевич</t>
      </is>
    </oc>
    <nc r="E796"/>
  </rcc>
  <rcc rId="65485" sId="12">
    <oc r="F796" t="inlineStr">
      <is>
        <t>жилой дом</t>
      </is>
    </oc>
    <nc r="F796"/>
  </rcc>
  <rcc rId="65486" sId="12">
    <oc r="G796" t="inlineStr">
      <is>
        <t>РД, Гумбетовский район, с. Мехельта</t>
      </is>
    </oc>
    <nc r="G796"/>
  </rcc>
  <rcc rId="65487" sId="12">
    <oc r="H796">
      <v>10</v>
    </oc>
    <nc r="H796"/>
  </rcc>
  <rcc rId="65488" sId="12">
    <oc r="I796">
      <v>10</v>
    </oc>
    <nc r="I796"/>
  </rcc>
  <rcc rId="65489" sId="12">
    <oc r="J796">
      <v>0</v>
    </oc>
    <nc r="J796"/>
  </rcc>
  <rcc rId="65490" sId="12">
    <oc r="K796">
      <v>0.4</v>
    </oc>
    <nc r="K796"/>
  </rcc>
  <rcc rId="65491" sId="12">
    <oc r="L796" t="inlineStr">
      <is>
        <t>14/400</t>
      </is>
    </oc>
    <nc r="L796"/>
  </rcc>
  <rcc rId="65492" sId="12">
    <oc r="M796" t="inlineStr">
      <is>
        <t>Ф№3</t>
      </is>
    </oc>
    <nc r="M796"/>
  </rcc>
  <rcc rId="65493" sId="12">
    <oc r="N796" t="inlineStr">
      <is>
        <t>Мехельта</t>
      </is>
    </oc>
    <nc r="N796"/>
  </rcc>
  <rcc rId="65494" sId="12">
    <oc r="O796">
      <v>42732</v>
    </oc>
    <nc r="O796"/>
  </rcc>
  <rcc rId="65495" sId="12">
    <oc r="P796">
      <v>413</v>
    </oc>
    <nc r="P796"/>
  </rcc>
  <rcc rId="65496" sId="12">
    <oc r="B797" t="inlineStr">
      <is>
        <t>Гумбетовский МУ</t>
      </is>
    </oc>
    <nc r="B797"/>
  </rcc>
  <rcc rId="65497" sId="12">
    <oc r="C797">
      <v>414</v>
    </oc>
    <nc r="C797"/>
  </rcc>
  <rcc rId="65498" sId="12">
    <oc r="D797">
      <v>42732</v>
    </oc>
    <nc r="D797"/>
  </rcc>
  <rcc rId="65499" sId="12">
    <oc r="E797" t="inlineStr">
      <is>
        <t>Изгаилов алимула Магомедович</t>
      </is>
    </oc>
    <nc r="E797"/>
  </rcc>
  <rcc rId="65500" sId="12">
    <oc r="F797" t="inlineStr">
      <is>
        <t>жилой дом</t>
      </is>
    </oc>
    <nc r="F797"/>
  </rcc>
  <rcc rId="65501" sId="12">
    <oc r="G797" t="inlineStr">
      <is>
        <t>РД, Гумбетовский район, с. Мехельта</t>
      </is>
    </oc>
    <nc r="G797"/>
  </rcc>
  <rcc rId="65502" sId="12">
    <oc r="H797">
      <v>10</v>
    </oc>
    <nc r="H797"/>
  </rcc>
  <rcc rId="65503" sId="12">
    <oc r="I797">
      <v>10</v>
    </oc>
    <nc r="I797"/>
  </rcc>
  <rcc rId="65504" sId="12">
    <oc r="J797">
      <v>0</v>
    </oc>
    <nc r="J797"/>
  </rcc>
  <rcc rId="65505" sId="12">
    <oc r="K797">
      <v>0.4</v>
    </oc>
    <nc r="K797"/>
  </rcc>
  <rcc rId="65506" sId="12">
    <oc r="L797" t="inlineStr">
      <is>
        <t>2/400</t>
      </is>
    </oc>
    <nc r="L797"/>
  </rcc>
  <rcc rId="65507" sId="12">
    <oc r="M797" t="inlineStr">
      <is>
        <t>Ф№2</t>
      </is>
    </oc>
    <nc r="M797"/>
  </rcc>
  <rcc rId="65508" sId="12">
    <oc r="N797" t="inlineStr">
      <is>
        <t>Мехельта</t>
      </is>
    </oc>
    <nc r="N797"/>
  </rcc>
  <rcc rId="65509" sId="12">
    <oc r="O797">
      <v>42732</v>
    </oc>
    <nc r="O797"/>
  </rcc>
  <rcc rId="65510" sId="12">
    <oc r="P797">
      <v>414</v>
    </oc>
    <nc r="P797"/>
  </rcc>
  <rcc rId="65511" sId="12">
    <oc r="B374" t="inlineStr">
      <is>
        <t>Ботлихские РЭС</t>
      </is>
    </oc>
    <nc r="B374"/>
  </rcc>
  <rcc rId="65512" sId="12">
    <oc r="C374">
      <v>2332</v>
    </oc>
    <nc r="C374"/>
  </rcc>
  <rcc rId="65513" sId="12">
    <oc r="D374">
      <v>42732</v>
    </oc>
    <nc r="D374"/>
  </rcc>
  <rcc rId="65514" sId="12">
    <oc r="E374" t="inlineStr">
      <is>
        <t>Исаев Эльмудин Сулейманович</t>
      </is>
    </oc>
    <nc r="E374"/>
  </rcc>
  <rcc rId="65515" sId="12">
    <oc r="F374" t="inlineStr">
      <is>
        <t>шлакоблочный цех</t>
      </is>
    </oc>
    <nc r="F374"/>
  </rcc>
  <rcc rId="65516" sId="12">
    <oc r="G374" t="inlineStr">
      <is>
        <t>РД, Ботлихский район, с. Тандо</t>
      </is>
    </oc>
    <nc r="G374"/>
  </rcc>
  <rcc rId="65517" sId="12">
    <oc r="H374">
      <v>15</v>
    </oc>
    <nc r="H374"/>
  </rcc>
  <rcc rId="65518" sId="12">
    <oc r="I374">
      <v>12</v>
    </oc>
    <nc r="I374"/>
  </rcc>
  <rcc rId="65519" sId="12">
    <oc r="J374">
      <v>3</v>
    </oc>
    <nc r="J374"/>
  </rcc>
  <rcc rId="65520" sId="12">
    <oc r="K374">
      <v>0.4</v>
    </oc>
    <nc r="K374"/>
  </rcc>
  <rcc rId="65521" sId="12">
    <oc r="L374" t="inlineStr">
      <is>
        <t>5/400</t>
      </is>
    </oc>
    <nc r="L374"/>
  </rcc>
  <rcc rId="65522" sId="12">
    <oc r="M374" t="inlineStr">
      <is>
        <t>ф № 3</t>
      </is>
    </oc>
    <nc r="M374"/>
  </rcc>
  <rcc rId="65523" sId="12">
    <oc r="N374" t="inlineStr">
      <is>
        <t>Миарсо</t>
      </is>
    </oc>
    <nc r="N374"/>
  </rcc>
  <rcc rId="65524" sId="12">
    <oc r="O374">
      <v>42734</v>
    </oc>
    <nc r="O374"/>
  </rcc>
  <rcc rId="65525" sId="12">
    <oc r="P374">
      <v>2376</v>
    </oc>
    <nc r="P374"/>
  </rcc>
  <rcc rId="65526" sId="12">
    <oc r="B719" t="inlineStr">
      <is>
        <t>Ботлихский МУ</t>
      </is>
    </oc>
    <nc r="B719"/>
  </rcc>
  <rcc rId="65527" sId="12">
    <oc r="C719">
      <v>336</v>
    </oc>
    <nc r="C719"/>
  </rcc>
  <rcc rId="65528" sId="12">
    <oc r="D719">
      <v>42690</v>
    </oc>
    <nc r="D719"/>
  </rcc>
  <rcc rId="65529" sId="12">
    <oc r="E719" t="inlineStr">
      <is>
        <t>Алиева Зулайха Алиевна</t>
      </is>
    </oc>
    <nc r="E719"/>
  </rcc>
  <rcc rId="65530" sId="12">
    <oc r="F719" t="inlineStr">
      <is>
        <t>жилой дом</t>
      </is>
    </oc>
    <nc r="F719"/>
  </rcc>
  <rcc rId="65531" sId="12">
    <oc r="G719" t="inlineStr">
      <is>
        <t>РД,Ботлихский район сел. Годобери</t>
      </is>
    </oc>
    <nc r="G719"/>
  </rcc>
  <rcc rId="65532" sId="12">
    <oc r="H719">
      <v>5</v>
    </oc>
    <nc r="H719"/>
  </rcc>
  <rcc rId="65533" sId="12">
    <oc r="I719">
      <v>5</v>
    </oc>
    <nc r="I719"/>
  </rcc>
  <rcc rId="65534" sId="12">
    <oc r="J719">
      <v>0</v>
    </oc>
    <nc r="J719"/>
  </rcc>
  <rcc rId="65535" sId="12">
    <oc r="K719">
      <v>0.4</v>
    </oc>
    <nc r="K719"/>
  </rcc>
  <rcc rId="65536" sId="12">
    <oc r="L719" t="inlineStr">
      <is>
        <t>22/250</t>
      </is>
    </oc>
    <nc r="L719"/>
  </rcc>
  <rcc rId="65537" sId="12">
    <oc r="M719" t="inlineStr">
      <is>
        <t>Ф№6</t>
      </is>
    </oc>
    <nc r="M719"/>
  </rcc>
  <rcc rId="65538" sId="12">
    <oc r="N719" t="inlineStr">
      <is>
        <t>Миарсо</t>
      </is>
    </oc>
    <nc r="N719"/>
  </rcc>
  <rcc rId="65539" sId="12">
    <oc r="O719">
      <v>42696</v>
    </oc>
    <nc r="O719"/>
  </rcc>
  <rcc rId="65540" sId="12">
    <oc r="P719">
      <v>336</v>
    </oc>
    <nc r="P719"/>
  </rcc>
  <rcc rId="65541" sId="12">
    <oc r="B732" t="inlineStr">
      <is>
        <t>Ботлихский МУ</t>
      </is>
    </oc>
    <nc r="B732"/>
  </rcc>
  <rcc rId="65542" sId="12">
    <oc r="C732">
      <v>349</v>
    </oc>
    <nc r="C732"/>
  </rcc>
  <rcc rId="65543" sId="12">
    <oc r="D732">
      <v>42695</v>
    </oc>
    <nc r="D732"/>
  </rcc>
  <rcc rId="65544" sId="12">
    <oc r="E732" t="inlineStr">
      <is>
        <t>Алиева Патимат Алиевна</t>
      </is>
    </oc>
    <nc r="E732"/>
  </rcc>
  <rcc rId="65545" sId="12">
    <oc r="F732" t="inlineStr">
      <is>
        <t>жилой дом</t>
      </is>
    </oc>
    <nc r="F732"/>
  </rcc>
  <rcc rId="65546" sId="12">
    <oc r="G732" t="inlineStr">
      <is>
        <t>РД,Ботлихский район сел. Ансалта</t>
      </is>
    </oc>
    <nc r="G732"/>
  </rcc>
  <rcc rId="65547" sId="12">
    <oc r="H732">
      <v>15</v>
    </oc>
    <nc r="H732"/>
  </rcc>
  <rcc rId="65548" sId="12">
    <oc r="I732">
      <v>15</v>
    </oc>
    <nc r="I732"/>
  </rcc>
  <rcc rId="65549" sId="12">
    <oc r="J732">
      <v>0</v>
    </oc>
    <nc r="J732"/>
  </rcc>
  <rcc rId="65550" sId="12">
    <oc r="K732">
      <v>0.4</v>
    </oc>
    <nc r="K732"/>
  </rcc>
  <rcc rId="65551" sId="12">
    <oc r="L732" t="inlineStr">
      <is>
        <t>16В/160</t>
      </is>
    </oc>
    <nc r="L732"/>
  </rcc>
  <rcc rId="65552" sId="12">
    <oc r="M732" t="inlineStr">
      <is>
        <t>Ф№3</t>
      </is>
    </oc>
    <nc r="M732"/>
  </rcc>
  <rcc rId="65553" sId="12">
    <oc r="N732" t="inlineStr">
      <is>
        <t>Миарсо</t>
      </is>
    </oc>
    <nc r="N732"/>
  </rcc>
  <rcc rId="65554" sId="12">
    <oc r="O732">
      <v>42698</v>
    </oc>
    <nc r="O732"/>
  </rcc>
  <rcc rId="65555" sId="12">
    <oc r="P732">
      <v>349</v>
    </oc>
    <nc r="P732"/>
  </rcc>
  <rcc rId="65556" sId="12">
    <oc r="B736" t="inlineStr">
      <is>
        <t>Ботлихский МУ</t>
      </is>
    </oc>
    <nc r="B736"/>
  </rcc>
  <rcc rId="65557" sId="12">
    <oc r="C736">
      <v>353</v>
    </oc>
    <nc r="C736"/>
  </rcc>
  <rcc rId="65558" sId="12">
    <oc r="D736">
      <v>42702</v>
    </oc>
    <nc r="D736"/>
  </rcc>
  <rcc rId="65559" sId="12">
    <oc r="E736" t="inlineStr">
      <is>
        <t>Абдулмажидов Ахмед Гаджиевич</t>
      </is>
    </oc>
    <nc r="E736"/>
  </rcc>
  <rcc rId="65560" sId="12">
    <oc r="F736" t="inlineStr">
      <is>
        <t>жилой дом</t>
      </is>
    </oc>
    <nc r="F736"/>
  </rcc>
  <rcc rId="65561" sId="12">
    <oc r="G736" t="inlineStr">
      <is>
        <t>РД,Ботлихский район сел. Ансалта</t>
      </is>
    </oc>
    <nc r="G736"/>
  </rcc>
  <rcc rId="65562" sId="12">
    <oc r="H736">
      <v>5</v>
    </oc>
    <nc r="H736"/>
  </rcc>
  <rcc rId="65563" sId="12">
    <oc r="I736">
      <v>5</v>
    </oc>
    <nc r="I736"/>
  </rcc>
  <rcc rId="65564" sId="12">
    <oc r="J736">
      <v>0</v>
    </oc>
    <nc r="J736"/>
  </rcc>
  <rcc rId="65565" sId="12">
    <oc r="K736">
      <v>0.4</v>
    </oc>
    <nc r="K736"/>
  </rcc>
  <rcc rId="65566" sId="12">
    <oc r="L736" t="inlineStr">
      <is>
        <t>2/630</t>
      </is>
    </oc>
    <nc r="L736"/>
  </rcc>
  <rcc rId="65567" sId="12">
    <oc r="M736" t="inlineStr">
      <is>
        <t>Ф№3</t>
      </is>
    </oc>
    <nc r="M736"/>
  </rcc>
  <rcc rId="65568" sId="12">
    <oc r="N736" t="inlineStr">
      <is>
        <t>Миарсо</t>
      </is>
    </oc>
    <nc r="N736"/>
  </rcc>
  <rcc rId="65569" sId="12">
    <oc r="O736">
      <v>42705</v>
    </oc>
    <nc r="O736"/>
  </rcc>
  <rcc rId="65570" sId="12">
    <oc r="P736">
      <v>353</v>
    </oc>
    <nc r="P736"/>
  </rcc>
  <rcc rId="65571" sId="12">
    <oc r="B486" t="inlineStr">
      <is>
        <t>Кизлярский РЭС/ПУ ЗЭС</t>
      </is>
    </oc>
    <nc r="B486"/>
  </rcc>
  <rcc rId="65572" sId="12">
    <oc r="C486">
      <v>269</v>
    </oc>
    <nc r="C486"/>
  </rcc>
  <rcc rId="65573" sId="12">
    <oc r="D486">
      <v>42677</v>
    </oc>
    <nc r="D486"/>
  </rcc>
  <rcc rId="65574" sId="12">
    <oc r="E486" t="inlineStr">
      <is>
        <t>Газимагомедов Газимагомед Рамазанович</t>
      </is>
    </oc>
    <nc r="E486"/>
  </rcc>
  <rcc rId="65575" sId="12">
    <oc r="F486" t="inlineStr">
      <is>
        <t>жилой дом</t>
      </is>
    </oc>
    <nc r="F486"/>
  </rcc>
  <rcc rId="65576" sId="12">
    <oc r="G486" t="inlineStr">
      <is>
        <t>Кизлярский район, с. Бондареновка</t>
      </is>
    </oc>
    <nc r="G486"/>
  </rcc>
  <rcc rId="65577" sId="12">
    <oc r="H486">
      <v>4</v>
    </oc>
    <nc r="H486"/>
  </rcc>
  <rcc rId="65578" sId="12">
    <oc r="I486">
      <v>4</v>
    </oc>
    <nc r="I486"/>
  </rcc>
  <rcc rId="65579" sId="12">
    <oc r="J486">
      <v>0</v>
    </oc>
    <nc r="J486"/>
  </rcc>
  <rcc rId="65580" sId="12">
    <oc r="K486">
      <v>0.4</v>
    </oc>
    <nc r="K486"/>
  </rcc>
  <rcc rId="65581" sId="12">
    <oc r="L486" t="inlineStr">
      <is>
        <t>040403/100 кВА</t>
      </is>
    </oc>
    <nc r="L486"/>
  </rcc>
  <rcc rId="65582" sId="12">
    <oc r="M486" t="inlineStr">
      <is>
        <t>ф№4</t>
      </is>
    </oc>
    <nc r="M486"/>
  </rcc>
  <rcc rId="65583" sId="12">
    <oc r="N486" t="inlineStr">
      <is>
        <t>Михеевка</t>
      </is>
    </oc>
    <nc r="N486"/>
  </rcc>
  <rcc rId="65584" sId="12">
    <oc r="O486">
      <v>42677</v>
    </oc>
    <nc r="O486"/>
  </rcc>
  <rcc rId="65585" sId="12">
    <oc r="P486">
      <v>269</v>
    </oc>
    <nc r="P486"/>
  </rcc>
  <rcc rId="65586" sId="12">
    <oc r="B508" t="inlineStr">
      <is>
        <t>Кизлярский РЭС/ПУ ЗЭС</t>
      </is>
    </oc>
    <nc r="B508"/>
  </rcc>
  <rcc rId="65587" sId="12">
    <oc r="C508">
      <v>291</v>
    </oc>
    <nc r="C508"/>
  </rcc>
  <rcc rId="65588" sId="12">
    <oc r="D508">
      <v>42699</v>
    </oc>
    <nc r="D508"/>
  </rcc>
  <rcc rId="65589" sId="12">
    <oc r="E508" t="inlineStr">
      <is>
        <t>Гамзаев Гамза Абдуллаевич</t>
      </is>
    </oc>
    <nc r="E508"/>
  </rcc>
  <rcc rId="65590" sId="12">
    <oc r="F508" t="inlineStr">
      <is>
        <t>жилой дом</t>
      </is>
    </oc>
    <nc r="F508"/>
  </rcc>
  <rcc rId="65591" sId="12">
    <oc r="G508" t="inlineStr">
      <is>
        <t>Кизлярский район, с. Косякино</t>
      </is>
    </oc>
    <nc r="G508"/>
  </rcc>
  <rcc rId="65592" sId="12">
    <oc r="H508">
      <v>4</v>
    </oc>
    <nc r="H508"/>
  </rcc>
  <rcc rId="65593" sId="12">
    <oc r="I508">
      <v>4</v>
    </oc>
    <nc r="I508"/>
  </rcc>
  <rcc rId="65594" sId="12">
    <oc r="J508">
      <v>0</v>
    </oc>
    <nc r="J508"/>
  </rcc>
  <rcc rId="65595" sId="12">
    <oc r="K508">
      <v>0.4</v>
    </oc>
    <nc r="K508"/>
  </rcc>
  <rcc rId="65596" sId="12">
    <oc r="L508" t="inlineStr">
      <is>
        <t>040403/100 кВА</t>
      </is>
    </oc>
    <nc r="L508"/>
  </rcc>
  <rcc rId="65597" sId="12">
    <oc r="M508" t="inlineStr">
      <is>
        <t>ф№4</t>
      </is>
    </oc>
    <nc r="M508"/>
  </rcc>
  <rcc rId="65598" sId="12">
    <oc r="N508" t="inlineStr">
      <is>
        <t>Михеевка</t>
      </is>
    </oc>
    <nc r="N508"/>
  </rcc>
  <rcc rId="65599" sId="12">
    <oc r="O508">
      <v>42699</v>
    </oc>
    <nc r="O508"/>
  </rcc>
  <rcc rId="65600" sId="12">
    <oc r="P508">
      <v>291</v>
    </oc>
    <nc r="P508"/>
  </rcc>
  <rcc rId="65601" sId="12">
    <oc r="B189" t="inlineStr">
      <is>
        <t>МГЭС</t>
      </is>
    </oc>
    <nc r="B189"/>
  </rcc>
  <rcc rId="65602" sId="12">
    <oc r="C189">
      <v>2138</v>
    </oc>
    <nc r="C189"/>
  </rcc>
  <rcc rId="65603" sId="12">
    <oc r="D189">
      <v>42709</v>
    </oc>
    <nc r="D189"/>
  </rcc>
  <rcc rId="65604" sId="12">
    <oc r="E189" t="inlineStr">
      <is>
        <t xml:space="preserve">Эфендиев Рамалдин </t>
      </is>
    </oc>
    <nc r="E189"/>
  </rcc>
  <rcc rId="65605" sId="12">
    <oc r="F189" t="inlineStr">
      <is>
        <t>стоматология</t>
      </is>
    </oc>
    <nc r="F189"/>
  </rcc>
  <rcc rId="65606" sId="12">
    <oc r="G189" t="inlineStr">
      <is>
        <t>РД, г.Махачкала, пр.Гамидова, д. 49, корп.8, кв.120</t>
      </is>
    </oc>
    <nc r="G189"/>
  </rcc>
  <rcc rId="65607" sId="12">
    <oc r="H189">
      <v>5</v>
    </oc>
    <nc r="H189"/>
  </rcc>
  <rcc rId="65608" sId="12">
    <oc r="I189">
      <v>5</v>
    </oc>
    <nc r="I189"/>
  </rcc>
  <rcc rId="65609" sId="12">
    <oc r="J189">
      <v>0</v>
    </oc>
    <nc r="J189"/>
  </rcc>
  <rcc rId="65610" sId="12">
    <oc r="K189">
      <v>0.4</v>
    </oc>
    <nc r="K189"/>
  </rcc>
  <rcc rId="65611" sId="12">
    <oc r="L189" t="inlineStr">
      <is>
        <t>пр.Гамидова, д. 49, корп.8/630</t>
      </is>
    </oc>
    <nc r="L189"/>
  </rcc>
  <rcc rId="65612" sId="12">
    <oc r="M189" t="inlineStr">
      <is>
        <t>ф №17</t>
      </is>
    </oc>
    <nc r="M189"/>
  </rcc>
  <rcc rId="65613" sId="12">
    <oc r="N189" t="inlineStr">
      <is>
        <t>ММЗ</t>
      </is>
    </oc>
    <nc r="N189"/>
  </rcc>
  <rcc rId="65614" sId="12">
    <oc r="O189">
      <v>42711</v>
    </oc>
    <nc r="O189"/>
  </rcc>
  <rcc rId="65615" sId="12">
    <oc r="P189">
      <v>2191</v>
    </oc>
    <nc r="P189"/>
  </rcc>
  <rcc rId="65616" sId="12">
    <oc r="B244" t="inlineStr">
      <is>
        <t>Магарамкентские РЭС</t>
      </is>
    </oc>
    <nc r="B244"/>
  </rcc>
  <rcc rId="65617" sId="12">
    <oc r="C244">
      <v>2196</v>
    </oc>
    <nc r="C244"/>
  </rcc>
  <rcc rId="65618" sId="12">
    <oc r="D244">
      <v>42711</v>
    </oc>
    <nc r="D244"/>
  </rcc>
  <rcc rId="65619" sId="12">
    <oc r="E244" t="inlineStr">
      <is>
        <t>Адилов Раидин Керимханович</t>
      </is>
    </oc>
    <nc r="E244"/>
  </rcc>
  <rcc rId="65620" sId="12">
    <oc r="F244" t="inlineStr">
      <is>
        <t>жилой дом</t>
      </is>
    </oc>
    <nc r="F244"/>
  </rcc>
  <rcc rId="65621" sId="12">
    <oc r="G244" t="inlineStr">
      <is>
        <t>РД, Магарамкентский район, с. Азадоглы</t>
      </is>
    </oc>
    <nc r="G244"/>
  </rcc>
  <rcc rId="65622" sId="12">
    <oc r="H244">
      <v>10</v>
    </oc>
    <nc r="H244"/>
  </rcc>
  <rcc rId="65623" sId="12">
    <oc r="I244">
      <v>10</v>
    </oc>
    <nc r="I244"/>
  </rcc>
  <rcc rId="65624" sId="12">
    <oc r="J244">
      <v>0</v>
    </oc>
    <nc r="J244"/>
  </rcc>
  <rcc rId="65625" sId="12">
    <oc r="K244">
      <v>0.4</v>
    </oc>
    <nc r="K244"/>
  </rcc>
  <rcc rId="65626" sId="12">
    <oc r="L244" t="inlineStr">
      <is>
        <t>25/100</t>
      </is>
    </oc>
    <nc r="L244"/>
  </rcc>
  <rcc rId="65627" sId="12">
    <oc r="M244" t="inlineStr">
      <is>
        <t>ф №1</t>
      </is>
    </oc>
    <nc r="M244"/>
  </rcc>
  <rcc rId="65628" sId="12">
    <oc r="N244" t="inlineStr">
      <is>
        <t>Морская</t>
      </is>
    </oc>
    <nc r="N244"/>
  </rcc>
  <rcc rId="65629" sId="12">
    <oc r="O244">
      <v>42713</v>
    </oc>
    <nc r="O244"/>
  </rcc>
  <rcc rId="65630" sId="12">
    <oc r="P244">
      <v>2246</v>
    </oc>
    <nc r="P244"/>
  </rcc>
  <rcc rId="65631" sId="12">
    <oc r="B451" t="inlineStr">
      <is>
        <t xml:space="preserve"> ЦЭС
МУ Сергокалинский</t>
      </is>
    </oc>
    <nc r="B451"/>
  </rcc>
  <rcc rId="65632" sId="12">
    <oc r="C451">
      <v>153</v>
    </oc>
    <nc r="C451"/>
  </rcc>
  <rcc rId="65633" sId="12">
    <oc r="D451">
      <v>42675</v>
    </oc>
    <nc r="D451"/>
  </rcc>
  <rcc rId="65634" sId="12">
    <oc r="E451" t="inlineStr">
      <is>
        <t>Алиев
 Гамзат Алиевич</t>
      </is>
    </oc>
    <nc r="E451"/>
  </rcc>
  <rcc rId="65635" sId="12">
    <oc r="F451" t="inlineStr">
      <is>
        <t>жилой дом</t>
      </is>
    </oc>
    <nc r="F451"/>
  </rcc>
  <rcc rId="65636" sId="12">
    <oc r="G451" t="inlineStr">
      <is>
        <t>с. Урахи, Сергокалинский 
р-н</t>
      </is>
    </oc>
    <nc r="G451"/>
  </rcc>
  <rcc rId="65637" sId="12">
    <oc r="H451">
      <v>5</v>
    </oc>
    <nc r="H451"/>
  </rcc>
  <rcc rId="65638" sId="12">
    <oc r="I451">
      <v>5</v>
    </oc>
    <nc r="I451"/>
  </rcc>
  <rcc rId="65639" sId="12">
    <oc r="J451">
      <v>0</v>
    </oc>
    <nc r="J451"/>
  </rcc>
  <rcc rId="65640" sId="12">
    <oc r="K451">
      <v>0.4</v>
    </oc>
    <nc r="K451"/>
  </rcc>
  <rcc rId="65641" sId="12">
    <oc r="L451" t="inlineStr">
      <is>
        <t>4/250</t>
      </is>
    </oc>
    <nc r="L451"/>
  </rcc>
  <rcc rId="65642" sId="12">
    <oc r="M451" t="inlineStr">
      <is>
        <t>ф№1</t>
      </is>
    </oc>
    <nc r="M451"/>
  </rcc>
  <rcc rId="65643" sId="12">
    <oc r="N451" t="inlineStr">
      <is>
        <t>Мулебки</t>
      </is>
    </oc>
    <nc r="N451"/>
  </rcc>
  <rcc rId="65644" sId="12">
    <oc r="O451">
      <v>42675</v>
    </oc>
    <nc r="O451"/>
  </rcc>
  <rcc rId="65645" sId="12">
    <oc r="P451">
      <v>153</v>
    </oc>
    <nc r="P451"/>
  </rcc>
  <rcc rId="65646" sId="12">
    <oc r="B93" t="inlineStr">
      <is>
        <t>Сергокалинские РЭС</t>
      </is>
    </oc>
    <nc r="B93"/>
  </rcc>
  <rcc rId="65647" sId="12">
    <oc r="C93">
      <v>2049</v>
    </oc>
    <nc r="C93"/>
  </rcc>
  <rcc rId="65648" sId="12">
    <oc r="D93">
      <v>42692</v>
    </oc>
    <nc r="D93"/>
  </rcc>
  <rcc rId="65649" sId="12">
    <oc r="E93" t="inlineStr">
      <is>
        <t>Меджидов Адам Алхиевич</t>
      </is>
    </oc>
    <nc r="E93"/>
  </rcc>
  <rcc rId="65650" sId="12">
    <oc r="F93" t="inlineStr">
      <is>
        <t>инкубатор</t>
      </is>
    </oc>
    <nc r="F93"/>
  </rcc>
  <rcc rId="65651" sId="12">
    <oc r="G93" t="inlineStr">
      <is>
        <t>РД, Сергокалинский район, с. Мургук, ул. Мургукская, д. 192</t>
      </is>
    </oc>
    <nc r="G93"/>
  </rcc>
  <rcc rId="65652" sId="12">
    <oc r="H93">
      <v>5</v>
    </oc>
    <nc r="H93"/>
  </rcc>
  <rcc rId="65653" sId="12">
    <oc r="I93">
      <v>5</v>
    </oc>
    <nc r="I93"/>
  </rcc>
  <rcc rId="65654" sId="12">
    <oc r="J93">
      <v>0</v>
    </oc>
    <nc r="J93"/>
  </rcc>
  <rcc rId="65655" sId="12">
    <oc r="K93">
      <v>0.4</v>
    </oc>
    <nc r="K93"/>
  </rcc>
  <rcc rId="65656" sId="12">
    <oc r="L93" t="inlineStr">
      <is>
        <t>10/100</t>
      </is>
    </oc>
    <nc r="L93"/>
  </rcc>
  <rcc rId="65657" sId="12">
    <oc r="M93" t="inlineStr">
      <is>
        <t>ф № 2</t>
      </is>
    </oc>
    <nc r="M93"/>
  </rcc>
  <rcc rId="65658" sId="12">
    <oc r="N93" t="inlineStr">
      <is>
        <t xml:space="preserve">Мулебки </t>
      </is>
    </oc>
    <nc r="N93"/>
  </rcc>
  <rcc rId="65659" sId="12">
    <oc r="O93">
      <v>42692</v>
    </oc>
    <nc r="O93"/>
  </rcc>
  <rcc rId="65660" sId="12">
    <oc r="P93">
      <v>2095</v>
    </oc>
    <nc r="P93"/>
  </rcc>
  <rcc rId="65661" sId="12">
    <oc r="B76" t="inlineStr">
      <is>
        <t>Касумкентские РЭС</t>
      </is>
    </oc>
    <nc r="B76"/>
  </rcc>
  <rcc rId="65662" sId="12">
    <oc r="C76">
      <v>2034</v>
    </oc>
    <nc r="C76"/>
  </rcc>
  <rcc rId="65663" sId="12">
    <oc r="D76">
      <v>42689</v>
    </oc>
    <nc r="D76"/>
  </rcc>
  <rcc rId="65664" sId="12">
    <oc r="E76" t="inlineStr">
      <is>
        <t>Юсуфов Ахмед Мавлюдович</t>
      </is>
    </oc>
    <nc r="E76"/>
  </rcc>
  <rcc rId="65665" sId="12">
    <oc r="F76" t="inlineStr">
      <is>
        <t>складское помещение</t>
      </is>
    </oc>
    <nc r="F76"/>
  </rcc>
  <rcc rId="65666" sId="12">
    <oc r="G76" t="inlineStr">
      <is>
        <t>РД, Сулейман-Стальский район, с.Касумкент, ул.Ленина</t>
      </is>
    </oc>
    <nc r="G76"/>
  </rcc>
  <rcc rId="65667" sId="12">
    <oc r="H76">
      <v>14.5</v>
    </oc>
    <nc r="H76"/>
  </rcc>
  <rcc rId="65668" sId="12">
    <oc r="I76">
      <v>14.5</v>
    </oc>
    <nc r="I76"/>
  </rcc>
  <rcc rId="65669" sId="12">
    <oc r="J76">
      <v>0</v>
    </oc>
    <nc r="J76"/>
  </rcc>
  <rcc rId="65670" sId="12">
    <oc r="K76">
      <v>0.4</v>
    </oc>
    <nc r="K76"/>
  </rcc>
  <rcc rId="65671" sId="12">
    <oc r="L76" t="inlineStr">
      <is>
        <t>1/400</t>
      </is>
    </oc>
    <nc r="L76"/>
  </rcc>
  <rcc rId="65672" sId="12">
    <oc r="M76" t="inlineStr">
      <is>
        <t>ф№2</t>
      </is>
    </oc>
    <nc r="M76"/>
  </rcc>
  <rcc rId="65673" sId="12">
    <oc r="N76" t="inlineStr">
      <is>
        <t>Набережная</t>
      </is>
    </oc>
    <nc r="N76"/>
  </rcc>
  <rcc rId="65674" sId="12">
    <oc r="O76">
      <v>42689</v>
    </oc>
    <nc r="O76"/>
  </rcc>
  <rcc rId="65675" sId="12">
    <oc r="P76">
      <v>2076</v>
    </oc>
    <nc r="P76"/>
  </rcc>
  <rcc rId="65676" sId="12">
    <oc r="B537" t="inlineStr">
      <is>
        <t>Касумкентские  РЭС                              ДЭС</t>
      </is>
    </oc>
    <nc r="B537"/>
  </rcc>
  <rcc rId="65677" sId="12">
    <oc r="C537">
      <v>526</v>
    </oc>
    <nc r="C537"/>
  </rcc>
  <rcc rId="65678" sId="12">
    <oc r="D537">
      <v>42682</v>
    </oc>
    <nc r="D537"/>
  </rcc>
  <rcc rId="65679" sId="12">
    <oc r="E537" t="inlineStr">
      <is>
        <t>Цмиханова Казинат Мангомедказиевна</t>
      </is>
    </oc>
    <nc r="E537"/>
  </rcc>
  <rcc rId="65680" sId="12">
    <oc r="F537" t="inlineStr">
      <is>
        <t>жилой дом</t>
      </is>
    </oc>
    <nc r="F537"/>
  </rcc>
  <rcc rId="65681" sId="12">
    <oc r="G537" t="inlineStr">
      <is>
        <t xml:space="preserve">Сулейман-Стальский район,                                          с. Касумкент </t>
      </is>
    </oc>
    <nc r="G537"/>
  </rcc>
  <rcc rId="65682" sId="12">
    <oc r="H537">
      <v>3</v>
    </oc>
    <nc r="H537"/>
  </rcc>
  <rcc rId="65683" sId="12">
    <oc r="I537">
      <v>3</v>
    </oc>
    <nc r="I537"/>
  </rcc>
  <rcc rId="65684" sId="12">
    <oc r="J537">
      <v>0</v>
    </oc>
    <nc r="J537"/>
  </rcc>
  <rcc rId="65685" sId="12">
    <oc r="K537">
      <v>0.4</v>
    </oc>
    <nc r="K537"/>
  </rcc>
  <rcc rId="65686" sId="12">
    <oc r="L537" t="inlineStr">
      <is>
        <t>3/160</t>
      </is>
    </oc>
    <nc r="L537"/>
  </rcc>
  <rcc rId="65687" sId="12">
    <oc r="M537" t="inlineStr">
      <is>
        <t>Ф №1</t>
      </is>
    </oc>
    <nc r="M537"/>
  </rcc>
  <rcc rId="65688" sId="12">
    <oc r="N537" t="inlineStr">
      <is>
        <t>Набережная</t>
      </is>
    </oc>
    <nc r="N537"/>
  </rcc>
  <rcc rId="65689" sId="12">
    <oc r="O537">
      <v>42683</v>
    </oc>
    <nc r="O537"/>
  </rcc>
  <rcc rId="65690" sId="12">
    <oc r="P537">
      <v>526</v>
    </oc>
    <nc r="P537"/>
  </rcc>
  <rcc rId="65691" sId="12">
    <oc r="B549" t="inlineStr">
      <is>
        <t>Касумкентские  РЭС                              ДЭС</t>
      </is>
    </oc>
    <nc r="B549"/>
  </rcc>
  <rcc rId="65692" sId="12">
    <oc r="C549">
      <v>538</v>
    </oc>
    <nc r="C549"/>
  </rcc>
  <rcc rId="65693" sId="12">
    <oc r="D549">
      <v>42682</v>
    </oc>
    <nc r="D549"/>
  </rcc>
  <rcc rId="65694" sId="12">
    <oc r="E549" t="inlineStr">
      <is>
        <t xml:space="preserve">Асалиев Замир Гамидулахович </t>
      </is>
    </oc>
    <nc r="E549"/>
  </rcc>
  <rcc rId="65695" sId="12">
    <oc r="F549" t="inlineStr">
      <is>
        <t>жилой дом</t>
      </is>
    </oc>
    <nc r="F549"/>
  </rcc>
  <rcc rId="65696" sId="12">
    <oc r="G549" t="inlineStr">
      <is>
        <t>Сулейман-Стальский район,              с.Касумкент, ул.Магистральная,3.</t>
      </is>
    </oc>
    <nc r="G549"/>
  </rcc>
  <rcc rId="65697" sId="12">
    <oc r="H549">
      <v>8</v>
    </oc>
    <nc r="H549"/>
  </rcc>
  <rcc rId="65698" sId="12">
    <oc r="I549">
      <v>8</v>
    </oc>
    <nc r="I549"/>
  </rcc>
  <rcc rId="65699" sId="12">
    <oc r="J549">
      <v>0</v>
    </oc>
    <nc r="J549"/>
  </rcc>
  <rcc rId="65700" sId="12">
    <oc r="K549">
      <v>0.4</v>
    </oc>
    <nc r="K549"/>
  </rcc>
  <rcc rId="65701" sId="12">
    <oc r="L549" t="inlineStr">
      <is>
        <t>3/250</t>
      </is>
    </oc>
    <nc r="L549"/>
  </rcc>
  <rcc rId="65702" sId="12">
    <oc r="M549" t="inlineStr">
      <is>
        <t>Ф №2</t>
      </is>
    </oc>
    <nc r="M549"/>
  </rcc>
  <rcc rId="65703" sId="12">
    <oc r="N549" t="inlineStr">
      <is>
        <t>Набережная</t>
      </is>
    </oc>
    <nc r="N549"/>
  </rcc>
  <rcc rId="65704" sId="12">
    <oc r="O549">
      <v>42683</v>
    </oc>
    <nc r="O549"/>
  </rcc>
  <rcc rId="65705" sId="12">
    <oc r="P549">
      <v>538</v>
    </oc>
    <nc r="P549"/>
  </rcc>
  <rcc rId="65706" sId="12">
    <oc r="B563" t="inlineStr">
      <is>
        <t>Касумкентские  РЭС                              ДЭС</t>
      </is>
    </oc>
    <nc r="B563"/>
  </rcc>
  <rcc rId="65707" sId="12">
    <oc r="C563">
      <v>552</v>
    </oc>
    <nc r="C563"/>
  </rcc>
  <rcc rId="65708" sId="12">
    <oc r="D563">
      <v>42682</v>
    </oc>
    <nc r="D563"/>
  </rcc>
  <rcc rId="65709" sId="12">
    <oc r="E563" t="inlineStr">
      <is>
        <t>Метханов Эльдар Метханович</t>
      </is>
    </oc>
    <nc r="E563"/>
  </rcc>
  <rcc rId="65710" sId="12">
    <oc r="F563" t="inlineStr">
      <is>
        <t>жилой дом</t>
      </is>
    </oc>
    <nc r="F563"/>
  </rcc>
  <rcc rId="65711" sId="12">
    <oc r="G563" t="inlineStr">
      <is>
        <t xml:space="preserve">Сул.-Стальский район,               с. Касумкент </t>
      </is>
    </oc>
    <nc r="G563"/>
  </rcc>
  <rcc rId="65712" sId="12">
    <oc r="H563">
      <v>6</v>
    </oc>
    <nc r="H563"/>
  </rcc>
  <rcc rId="65713" sId="12">
    <oc r="I563">
      <v>6</v>
    </oc>
    <nc r="I563"/>
  </rcc>
  <rcc rId="65714" sId="12">
    <oc r="J563">
      <v>0</v>
    </oc>
    <nc r="J563"/>
  </rcc>
  <rcc rId="65715" sId="12">
    <oc r="K563">
      <v>0.4</v>
    </oc>
    <nc r="K563"/>
  </rcc>
  <rcc rId="65716" sId="12">
    <oc r="L563" t="inlineStr">
      <is>
        <t>2/100</t>
      </is>
    </oc>
    <nc r="L563"/>
  </rcc>
  <rcc rId="65717" sId="12">
    <oc r="M563" t="inlineStr">
      <is>
        <t>Ф №1</t>
      </is>
    </oc>
    <nc r="M563"/>
  </rcc>
  <rcc rId="65718" sId="12">
    <oc r="N563" t="inlineStr">
      <is>
        <t>Набережная</t>
      </is>
    </oc>
    <nc r="N563"/>
  </rcc>
  <rcc rId="65719" sId="12">
    <oc r="O563">
      <v>42683</v>
    </oc>
    <nc r="O563"/>
  </rcc>
  <rcc rId="65720" sId="12">
    <oc r="P563">
      <v>552</v>
    </oc>
    <nc r="P563"/>
  </rcc>
  <rcc rId="65721" sId="12">
    <oc r="B613" t="inlineStr">
      <is>
        <t>Касумкентские РЭС                          ДЭС</t>
      </is>
    </oc>
    <nc r="B613"/>
  </rcc>
  <rcc rId="65722" sId="12">
    <oc r="C613">
      <v>602</v>
    </oc>
    <nc r="C613"/>
  </rcc>
  <rcc rId="65723" sId="12">
    <oc r="D613">
      <v>42684</v>
    </oc>
    <nc r="D613"/>
  </rcc>
  <rcc rId="65724" sId="12">
    <oc r="E613" t="inlineStr">
      <is>
        <t>Гаджиева Магихалум Везиховна</t>
      </is>
    </oc>
    <nc r="E613"/>
  </rcc>
  <rcc rId="65725" sId="12">
    <oc r="F613" t="inlineStr">
      <is>
        <t>жилой дом</t>
      </is>
    </oc>
    <nc r="F613"/>
  </rcc>
  <rcc rId="65726" sId="12">
    <oc r="G613" t="inlineStr">
      <is>
        <t xml:space="preserve">Сул.-Стальский район,                  с. Касумкент </t>
      </is>
    </oc>
    <nc r="G613"/>
  </rcc>
  <rcc rId="65727" sId="12">
    <oc r="H613">
      <v>3</v>
    </oc>
    <nc r="H613"/>
  </rcc>
  <rcc rId="65728" sId="12">
    <oc r="I613">
      <v>3</v>
    </oc>
    <nc r="I613"/>
  </rcc>
  <rcc rId="65729" sId="12">
    <oc r="J613">
      <v>0</v>
    </oc>
    <nc r="J613"/>
  </rcc>
  <rcc rId="65730" sId="12">
    <oc r="K613">
      <v>0.4</v>
    </oc>
    <nc r="K613"/>
  </rcc>
  <rcc rId="65731" sId="12">
    <oc r="L613" t="inlineStr">
      <is>
        <t>7/400</t>
      </is>
    </oc>
    <nc r="L613"/>
  </rcc>
  <rcc rId="65732" sId="12">
    <oc r="M613" t="inlineStr">
      <is>
        <t>Ф №1</t>
      </is>
    </oc>
    <nc r="M613"/>
  </rcc>
  <rcc rId="65733" sId="12">
    <oc r="N613" t="inlineStr">
      <is>
        <t>Набережная</t>
      </is>
    </oc>
    <nc r="N613"/>
  </rcc>
  <rcc rId="65734" sId="12">
    <oc r="O613">
      <v>42685</v>
    </oc>
    <nc r="O613"/>
  </rcc>
  <rcc rId="65735" sId="12">
    <oc r="P613">
      <v>602</v>
    </oc>
    <nc r="P613"/>
  </rcc>
  <rcc rId="65736" sId="12">
    <oc r="B634" t="inlineStr">
      <is>
        <t>Касумкентский  РЭС  ДЭС</t>
      </is>
    </oc>
    <nc r="B634"/>
  </rcc>
  <rcc rId="65737" sId="12">
    <oc r="C634">
      <v>623</v>
    </oc>
    <nc r="C634"/>
  </rcc>
  <rcc rId="65738" sId="12">
    <oc r="D634">
      <v>42689</v>
    </oc>
    <nc r="D634"/>
  </rcc>
  <rcc rId="65739" sId="12">
    <oc r="E634" t="inlineStr">
      <is>
        <t>Бабаева Джамиля Платоновна</t>
      </is>
    </oc>
    <nc r="E634"/>
  </rcc>
  <rcc rId="65740" sId="12">
    <oc r="F634" t="inlineStr">
      <is>
        <t>жилой дом</t>
      </is>
    </oc>
    <nc r="F634"/>
  </rcc>
  <rcc rId="65741" sId="12">
    <oc r="G634" t="inlineStr">
      <is>
        <t>Сулейман-Стальский район ,              с.Касумкент, ул.Курупской,22</t>
      </is>
    </oc>
    <nc r="G634"/>
  </rcc>
  <rcc rId="65742" sId="12">
    <oc r="H634">
      <v>3</v>
    </oc>
    <nc r="H634"/>
  </rcc>
  <rcc rId="65743" sId="12">
    <oc r="I634">
      <v>3</v>
    </oc>
    <nc r="I634"/>
  </rcc>
  <rcc rId="65744" sId="12">
    <oc r="J634">
      <v>0</v>
    </oc>
    <nc r="J634"/>
  </rcc>
  <rcc rId="65745" sId="12">
    <oc r="K634">
      <v>0.4</v>
    </oc>
    <nc r="K634"/>
  </rcc>
  <rcc rId="65746" sId="12">
    <oc r="L634" t="inlineStr">
      <is>
        <t>2/160</t>
      </is>
    </oc>
    <nc r="L634"/>
  </rcc>
  <rcc rId="65747" sId="12">
    <oc r="M634" t="inlineStr">
      <is>
        <t>Ф №2</t>
      </is>
    </oc>
    <nc r="M634"/>
  </rcc>
  <rcc rId="65748" sId="12">
    <oc r="N634" t="inlineStr">
      <is>
        <t>Набережная</t>
      </is>
    </oc>
    <nc r="N634"/>
  </rcc>
  <rcc rId="65749" sId="12">
    <oc r="O634">
      <v>42691</v>
    </oc>
    <nc r="O634"/>
  </rcc>
  <rcc rId="65750" sId="12">
    <oc r="P634">
      <v>623</v>
    </oc>
    <nc r="P634"/>
  </rcc>
  <rcc rId="65751" sId="12">
    <oc r="B679" t="inlineStr">
      <is>
        <t>Касумкентские РЭС  ДЭС</t>
      </is>
    </oc>
    <nc r="B679"/>
  </rcc>
  <rcc rId="65752" sId="12">
    <oc r="C679">
      <v>668</v>
    </oc>
    <nc r="C679"/>
  </rcc>
  <rcc rId="65753" sId="12">
    <oc r="D679">
      <v>42702</v>
    </oc>
    <nc r="D679"/>
  </rcc>
  <rcc rId="65754" sId="12">
    <oc r="E679" t="inlineStr">
      <is>
        <t>Алисултанов Загидин Алисултанович</t>
      </is>
    </oc>
    <nc r="E679"/>
  </rcc>
  <rcc rId="65755" sId="12">
    <oc r="F679" t="inlineStr">
      <is>
        <t>жилой дом</t>
      </is>
    </oc>
    <nc r="F679"/>
  </rcc>
  <rcc rId="65756" sId="12">
    <oc r="G679" t="inlineStr">
      <is>
        <t>Сул.-Стальский район,                       с. Касумкент</t>
      </is>
    </oc>
    <nc r="G679"/>
  </rcc>
  <rcc rId="65757" sId="12">
    <oc r="H679">
      <v>6</v>
    </oc>
    <nc r="H679"/>
  </rcc>
  <rcc rId="65758" sId="12">
    <oc r="I679">
      <v>6</v>
    </oc>
    <nc r="I679"/>
  </rcc>
  <rcc rId="65759" sId="12">
    <oc r="J679">
      <v>0</v>
    </oc>
    <nc r="J679"/>
  </rcc>
  <rcc rId="65760" sId="12">
    <oc r="K679">
      <v>0.4</v>
    </oc>
    <nc r="K679"/>
  </rcc>
  <rcc rId="65761" sId="12">
    <oc r="L679" t="inlineStr">
      <is>
        <t>2/250</t>
      </is>
    </oc>
    <nc r="L679"/>
  </rcc>
  <rcc rId="65762" sId="12">
    <oc r="M679" t="inlineStr">
      <is>
        <t>Ф №2</t>
      </is>
    </oc>
    <nc r="M679"/>
  </rcc>
  <rcc rId="65763" sId="12">
    <oc r="N679" t="inlineStr">
      <is>
        <t>Набережная</t>
      </is>
    </oc>
    <nc r="N679"/>
  </rcc>
  <rcc rId="65764" sId="12">
    <oc r="O679">
      <v>42703</v>
    </oc>
    <nc r="O679"/>
  </rcc>
  <rcc rId="65765" sId="12">
    <oc r="P679">
      <v>668</v>
    </oc>
    <nc r="P679"/>
  </rcc>
  <rcc rId="65766" sId="12">
    <oc r="B683" t="inlineStr">
      <is>
        <t>Касумкентские РЭС  ДЭС</t>
      </is>
    </oc>
    <nc r="B683"/>
  </rcc>
  <rcc rId="65767" sId="12">
    <oc r="C683">
      <v>672</v>
    </oc>
    <nc r="C683"/>
  </rcc>
  <rcc rId="65768" sId="12">
    <oc r="D683">
      <v>42702</v>
    </oc>
    <nc r="D683"/>
  </rcc>
  <rcc rId="65769" sId="12">
    <oc r="E683" t="inlineStr">
      <is>
        <t>Муртазалиева Имарат Алиевна</t>
      </is>
    </oc>
    <nc r="E683"/>
  </rcc>
  <rcc rId="65770" sId="12">
    <oc r="F683" t="inlineStr">
      <is>
        <t>жилой дом</t>
      </is>
    </oc>
    <nc r="F683"/>
  </rcc>
  <rcc rId="65771" sId="12">
    <oc r="G683" t="inlineStr">
      <is>
        <t>Сул.-Стальский район ,                      с. Касмукент, ул.Мурсалова,60</t>
      </is>
    </oc>
    <nc r="G683"/>
  </rcc>
  <rcc rId="65772" sId="12">
    <oc r="H683">
      <v>3</v>
    </oc>
    <nc r="H683"/>
  </rcc>
  <rcc rId="65773" sId="12">
    <oc r="I683">
      <v>3</v>
    </oc>
    <nc r="I683"/>
  </rcc>
  <rcc rId="65774" sId="12">
    <oc r="J683">
      <v>0</v>
    </oc>
    <nc r="J683"/>
  </rcc>
  <rcc rId="65775" sId="12">
    <oc r="K683">
      <v>0.4</v>
    </oc>
    <nc r="K683"/>
  </rcc>
  <rcc rId="65776" sId="12">
    <oc r="L683" t="inlineStr">
      <is>
        <t>2/100</t>
      </is>
    </oc>
    <nc r="L683"/>
  </rcc>
  <rcc rId="65777" sId="12">
    <oc r="M683" t="inlineStr">
      <is>
        <t>Ф №1</t>
      </is>
    </oc>
    <nc r="M683"/>
  </rcc>
  <rcc rId="65778" sId="12">
    <oc r="N683" t="inlineStr">
      <is>
        <t>Набережная</t>
      </is>
    </oc>
    <nc r="N683"/>
  </rcc>
  <rcc rId="65779" sId="12">
    <oc r="O683">
      <v>42703</v>
    </oc>
    <nc r="O683"/>
  </rcc>
  <rcc rId="65780" sId="12">
    <oc r="P683">
      <v>672</v>
    </oc>
    <nc r="P683"/>
  </rcc>
  <rcc rId="65781" sId="12">
    <oc r="B689" t="inlineStr">
      <is>
        <t>Касумкентские РЭС  ДЭС</t>
      </is>
    </oc>
    <nc r="B689"/>
  </rcc>
  <rcc rId="65782" sId="12">
    <oc r="C689">
      <v>678</v>
    </oc>
    <nc r="C689"/>
  </rcc>
  <rcc rId="65783" sId="12">
    <oc r="D689">
      <v>42703</v>
    </oc>
    <nc r="D689"/>
  </rcc>
  <rcc rId="65784" sId="12">
    <oc r="E689" t="inlineStr">
      <is>
        <t>Аскеров Минхажудин Алиевич</t>
      </is>
    </oc>
    <nc r="E689"/>
  </rcc>
  <rcc rId="65785" sId="12">
    <oc r="F689" t="inlineStr">
      <is>
        <t>жилой дом</t>
      </is>
    </oc>
    <nc r="F689"/>
  </rcc>
  <rcc rId="65786" sId="12">
    <oc r="G689" t="inlineStr">
      <is>
        <t>Сул.-Стальский район, с.Касумкент, ул.А.Рамазанова</t>
      </is>
    </oc>
    <nc r="G689"/>
  </rcc>
  <rcc rId="65787" sId="12">
    <oc r="H689">
      <v>3</v>
    </oc>
    <nc r="H689"/>
  </rcc>
  <rcc rId="65788" sId="12">
    <oc r="I689">
      <v>3</v>
    </oc>
    <nc r="I689"/>
  </rcc>
  <rcc rId="65789" sId="12">
    <oc r="J689">
      <v>0</v>
    </oc>
    <nc r="J689"/>
  </rcc>
  <rcc rId="65790" sId="12">
    <oc r="K689">
      <v>0.4</v>
    </oc>
    <nc r="K689"/>
  </rcc>
  <rcc rId="65791" sId="12">
    <oc r="L689" t="inlineStr">
      <is>
        <t>2/100</t>
      </is>
    </oc>
    <nc r="L689"/>
  </rcc>
  <rcc rId="65792" sId="12">
    <oc r="M689" t="inlineStr">
      <is>
        <t>Ф №1</t>
      </is>
    </oc>
    <nc r="M689"/>
  </rcc>
  <rcc rId="65793" sId="12">
    <oc r="N689" t="inlineStr">
      <is>
        <t>Набережная</t>
      </is>
    </oc>
    <nc r="N689"/>
  </rcc>
  <rcc rId="65794" sId="12">
    <oc r="O689">
      <v>42704</v>
    </oc>
    <nc r="O689"/>
  </rcc>
  <rcc rId="65795" sId="12">
    <oc r="P689">
      <v>678</v>
    </oc>
    <nc r="P689"/>
  </rcc>
  <rcc rId="65796" sId="12">
    <oc r="B709" t="inlineStr">
      <is>
        <t>Касумкентские РЭС ДЭС</t>
      </is>
    </oc>
    <nc r="B709"/>
  </rcc>
  <rcc rId="65797" sId="12">
    <oc r="C709">
      <v>698</v>
    </oc>
    <nc r="C709"/>
  </rcc>
  <rcc rId="65798" sId="12">
    <oc r="D709">
      <v>42705</v>
    </oc>
    <nc r="D709"/>
  </rcc>
  <rcc rId="65799" sId="12">
    <oc r="E709" t="inlineStr">
      <is>
        <t>Гасанагаева Периханум Магомедзакировна</t>
      </is>
    </oc>
    <nc r="E709"/>
  </rcc>
  <rcc rId="65800" sId="12">
    <oc r="F709" t="inlineStr">
      <is>
        <t>жилой дом</t>
      </is>
    </oc>
    <nc r="F709"/>
  </rcc>
  <rcc rId="65801" sId="12">
    <oc r="G709" t="inlineStr">
      <is>
        <t>Сул.-Стальский район, с.Касумкент,   ул.60 лет Победы</t>
      </is>
    </oc>
    <nc r="G709"/>
  </rcc>
  <rcc rId="65802" sId="12">
    <oc r="H709">
      <v>6</v>
    </oc>
    <nc r="H709"/>
  </rcc>
  <rcc rId="65803" sId="12">
    <oc r="I709">
      <v>6</v>
    </oc>
    <nc r="I709"/>
  </rcc>
  <rcc rId="65804" sId="12">
    <oc r="J709">
      <v>0</v>
    </oc>
    <nc r="J709"/>
  </rcc>
  <rcc rId="65805" sId="12">
    <oc r="K709">
      <v>0.4</v>
    </oc>
    <nc r="K709"/>
  </rcc>
  <rcc rId="65806" sId="12">
    <oc r="L709" t="inlineStr">
      <is>
        <t>1/250</t>
      </is>
    </oc>
    <nc r="L709"/>
  </rcc>
  <rcc rId="65807" sId="12">
    <oc r="M709" t="inlineStr">
      <is>
        <t>Ф №1</t>
      </is>
    </oc>
    <nc r="M709"/>
  </rcc>
  <rcc rId="65808" sId="12">
    <oc r="N709" t="inlineStr">
      <is>
        <t>Набережная</t>
      </is>
    </oc>
    <nc r="N709"/>
  </rcc>
  <rcc rId="65809" sId="12">
    <oc r="O709">
      <v>42706</v>
    </oc>
    <nc r="O709"/>
  </rcc>
  <rcc rId="65810" sId="12">
    <oc r="P709">
      <v>698</v>
    </oc>
    <nc r="P709"/>
  </rcc>
  <rcc rId="65811" sId="12">
    <oc r="B710" t="inlineStr">
      <is>
        <t>Касумкентские РЭС ДЭС</t>
      </is>
    </oc>
    <nc r="B710"/>
  </rcc>
  <rcc rId="65812" sId="12">
    <oc r="C710">
      <v>699</v>
    </oc>
    <nc r="C710"/>
  </rcc>
  <rcc rId="65813" sId="12">
    <oc r="D710">
      <v>42705</v>
    </oc>
    <nc r="D710"/>
  </rcc>
  <rcc rId="65814" sId="12">
    <oc r="E710" t="inlineStr">
      <is>
        <t>Ягибекова Муминат Кадырбековна</t>
      </is>
    </oc>
    <nc r="E710"/>
  </rcc>
  <rcc rId="65815" sId="12">
    <oc r="F710" t="inlineStr">
      <is>
        <t>жилой дом</t>
      </is>
    </oc>
    <nc r="F710"/>
  </rcc>
  <rcc rId="65816" sId="12">
    <oc r="G710" t="inlineStr">
      <is>
        <t>Сул.-Стальский район, с.Касумкент,   ул.М.Стальского</t>
      </is>
    </oc>
    <nc r="G710"/>
  </rcc>
  <rcc rId="65817" sId="12">
    <oc r="H710">
      <v>6</v>
    </oc>
    <nc r="H710"/>
  </rcc>
  <rcc rId="65818" sId="12">
    <oc r="I710">
      <v>6</v>
    </oc>
    <nc r="I710"/>
  </rcc>
  <rcc rId="65819" sId="12">
    <oc r="J710">
      <v>0</v>
    </oc>
    <nc r="J710"/>
  </rcc>
  <rcc rId="65820" sId="12">
    <oc r="K710">
      <v>0.4</v>
    </oc>
    <nc r="K710"/>
  </rcc>
  <rcc rId="65821" sId="12">
    <oc r="L710" t="inlineStr">
      <is>
        <t>1/400</t>
      </is>
    </oc>
    <nc r="L710"/>
  </rcc>
  <rcc rId="65822" sId="12">
    <oc r="M710" t="inlineStr">
      <is>
        <t>Ф №2</t>
      </is>
    </oc>
    <nc r="M710"/>
  </rcc>
  <rcc rId="65823" sId="12">
    <oc r="N710" t="inlineStr">
      <is>
        <t>Набережная</t>
      </is>
    </oc>
    <nc r="N710"/>
  </rcc>
  <rcc rId="65824" sId="12">
    <oc r="O710">
      <v>42706</v>
    </oc>
    <nc r="O710"/>
  </rcc>
  <rcc rId="65825" sId="12">
    <oc r="P710">
      <v>699</v>
    </oc>
    <nc r="P710"/>
  </rcc>
  <rcc rId="65826" sId="12">
    <oc r="B711" t="inlineStr">
      <is>
        <t>Табасаранские РЭС ДЭС</t>
      </is>
    </oc>
    <nc r="B711"/>
  </rcc>
  <rcc rId="65827" sId="12">
    <oc r="C711">
      <v>700</v>
    </oc>
    <nc r="C711"/>
  </rcc>
  <rcc rId="65828" sId="12">
    <oc r="D711">
      <v>42705</v>
    </oc>
    <nc r="D711"/>
  </rcc>
  <rcc rId="65829" sId="12">
    <oc r="E711" t="inlineStr">
      <is>
        <t>Шихнебиев Куругли Шихнебиевич</t>
      </is>
    </oc>
    <nc r="E711"/>
  </rcc>
  <rcc rId="65830" sId="12">
    <oc r="F711" t="inlineStr">
      <is>
        <t>жилой дом</t>
      </is>
    </oc>
    <nc r="F711"/>
  </rcc>
  <rcc rId="65831" sId="12">
    <oc r="G711" t="inlineStr">
      <is>
        <t>Сул.-Стальский район, с.Ашага-Стал</t>
      </is>
    </oc>
    <nc r="G711"/>
  </rcc>
  <rcc rId="65832" sId="12">
    <oc r="H711">
      <v>3</v>
    </oc>
    <nc r="H711"/>
  </rcc>
  <rcc rId="65833" sId="12">
    <oc r="I711">
      <v>3</v>
    </oc>
    <nc r="I711"/>
  </rcc>
  <rcc rId="65834" sId="12">
    <oc r="J711">
      <v>0</v>
    </oc>
    <nc r="J711"/>
  </rcc>
  <rcc rId="65835" sId="12">
    <oc r="K711">
      <v>0.4</v>
    </oc>
    <nc r="K711"/>
  </rcc>
  <rcc rId="65836" sId="12">
    <oc r="L711" t="inlineStr">
      <is>
        <t>8/160</t>
      </is>
    </oc>
    <nc r="L711"/>
  </rcc>
  <rcc rId="65837" sId="12">
    <oc r="M711" t="inlineStr">
      <is>
        <t>Ф №4</t>
      </is>
    </oc>
    <nc r="M711"/>
  </rcc>
  <rcc rId="65838" sId="12">
    <oc r="N711" t="inlineStr">
      <is>
        <t>Набережная</t>
      </is>
    </oc>
    <nc r="N711"/>
  </rcc>
  <rcc rId="65839" sId="12">
    <oc r="O711">
      <v>42706</v>
    </oc>
    <nc r="O711"/>
  </rcc>
  <rcc rId="65840" sId="12">
    <oc r="P711">
      <v>700</v>
    </oc>
    <nc r="P711"/>
  </rcc>
  <rcc rId="65841" sId="12">
    <oc r="B253" t="inlineStr">
      <is>
        <t>Касумкентские РЭС</t>
      </is>
    </oc>
    <nc r="B253"/>
  </rcc>
  <rcc rId="65842" sId="12">
    <oc r="C253">
      <v>2208</v>
    </oc>
    <nc r="C253"/>
  </rcc>
  <rcc rId="65843" sId="12">
    <oc r="D253">
      <v>42713</v>
    </oc>
    <nc r="D253"/>
  </rcc>
  <rcc rId="65844" sId="12">
    <oc r="E253" t="inlineStr">
      <is>
        <t>Дадашева Якут Табибуллаевна</t>
      </is>
    </oc>
    <nc r="E253"/>
  </rcc>
  <rcc rId="65845" sId="12">
    <oc r="F253" t="inlineStr">
      <is>
        <t>автомойка</t>
      </is>
    </oc>
    <nc r="F253"/>
  </rcc>
  <rcc rId="65846" sId="12">
    <oc r="G253" t="inlineStr">
      <is>
        <t>РД, С-Стальский район, с.Касумкент</t>
      </is>
    </oc>
    <nc r="G253"/>
  </rcc>
  <rcc rId="65847" sId="12">
    <oc r="H253">
      <v>9</v>
    </oc>
    <nc r="H253"/>
  </rcc>
  <rcc rId="65848" sId="12">
    <oc r="I253">
      <v>9</v>
    </oc>
    <nc r="I253"/>
  </rcc>
  <rcc rId="65849" sId="12">
    <oc r="J253">
      <v>0</v>
    </oc>
    <nc r="J253"/>
  </rcc>
  <rcc rId="65850" sId="12">
    <oc r="K253">
      <v>0.4</v>
    </oc>
    <nc r="K253"/>
  </rcc>
  <rcc rId="65851" sId="12">
    <oc r="L253" t="inlineStr">
      <is>
        <t>3/250</t>
      </is>
    </oc>
    <nc r="L253"/>
  </rcc>
  <rcc rId="65852" sId="12">
    <oc r="M253" t="inlineStr">
      <is>
        <t>ф №2</t>
      </is>
    </oc>
    <nc r="M253"/>
  </rcc>
  <rcc rId="65853" sId="12">
    <oc r="N253" t="inlineStr">
      <is>
        <t xml:space="preserve">Набережная </t>
      </is>
    </oc>
    <nc r="N253"/>
  </rcc>
  <rcc rId="65854" sId="12">
    <oc r="O253">
      <v>42713</v>
    </oc>
    <nc r="O253"/>
  </rcc>
  <rcc rId="65855" sId="12">
    <oc r="P253">
      <v>2255</v>
    </oc>
    <nc r="P253"/>
  </rcc>
  <rcc rId="65856" sId="12">
    <oc r="B315" t="inlineStr">
      <is>
        <t>Касумкентские РЭС</t>
      </is>
    </oc>
    <nc r="B315"/>
  </rcc>
  <rcc rId="65857" sId="12">
    <oc r="C315">
      <v>2281</v>
    </oc>
    <nc r="C315"/>
  </rcc>
  <rcc rId="65858" sId="12">
    <oc r="D315">
      <v>42724</v>
    </oc>
    <nc r="D315"/>
  </rcc>
  <rcc rId="65859" sId="12">
    <oc r="E315" t="inlineStr">
      <is>
        <t>Шерифов Руслан Абдулвагидович</t>
      </is>
    </oc>
    <nc r="E315"/>
  </rcc>
  <rcc rId="65860" sId="12">
    <oc r="F315" t="inlineStr">
      <is>
        <t>коммерческий магазин</t>
      </is>
    </oc>
    <nc r="F315"/>
  </rcc>
  <rcc rId="65861" sId="12">
    <oc r="G315" t="inlineStr">
      <is>
        <t>РД. С-Стальский район, с. Касумкент, ул. Мурсалова, д. №3</t>
      </is>
    </oc>
    <nc r="G315"/>
  </rcc>
  <rcc rId="65862" sId="12">
    <oc r="H315">
      <v>7</v>
    </oc>
    <nc r="H315"/>
  </rcc>
  <rcc rId="65863" sId="12">
    <oc r="I315">
      <v>7</v>
    </oc>
    <nc r="I315"/>
  </rcc>
  <rcc rId="65864" sId="12">
    <oc r="J315">
      <v>0</v>
    </oc>
    <nc r="J315"/>
  </rcc>
  <rcc rId="65865" sId="12">
    <oc r="K315">
      <v>0.4</v>
    </oc>
    <nc r="K315"/>
  </rcc>
  <rcc rId="65866" sId="12">
    <oc r="L315" t="inlineStr">
      <is>
        <t>2/400</t>
      </is>
    </oc>
    <nc r="L315"/>
  </rcc>
  <rcc rId="65867" sId="12">
    <oc r="M315" t="inlineStr">
      <is>
        <t>ф №2</t>
      </is>
    </oc>
    <nc r="M315"/>
  </rcc>
  <rcc rId="65868" sId="12">
    <oc r="N315" t="inlineStr">
      <is>
        <t>Набережная 35/10 кВ</t>
      </is>
    </oc>
    <nc r="N315"/>
  </rcc>
  <rcc rId="65869" sId="12">
    <oc r="O315">
      <v>42725</v>
    </oc>
    <nc r="O315"/>
  </rcc>
  <rcc rId="65870" sId="12">
    <oc r="P315">
      <v>2317</v>
    </oc>
    <nc r="P315"/>
  </rcc>
  <rcc rId="65871" sId="12">
    <oc r="B319" t="inlineStr">
      <is>
        <t>Касумкентские РЭС</t>
      </is>
    </oc>
    <nc r="B319"/>
  </rcc>
  <rcc rId="65872" sId="12">
    <oc r="C319">
      <v>2282</v>
    </oc>
    <nc r="C319"/>
  </rcc>
  <rcc rId="65873" sId="12">
    <oc r="D319">
      <v>42724</v>
    </oc>
    <nc r="D319"/>
  </rcc>
  <rcc rId="65874" sId="12">
    <oc r="E319" t="inlineStr">
      <is>
        <t>Селимова Аминат Омаровна</t>
      </is>
    </oc>
    <nc r="E319"/>
  </rcc>
  <rcc rId="65875" sId="12">
    <oc r="F319" t="inlineStr">
      <is>
        <t>коммерческий магазин</t>
      </is>
    </oc>
    <nc r="F319"/>
  </rcc>
  <rcc rId="65876" sId="12">
    <oc r="G319" t="inlineStr">
      <is>
        <t>РД, с-Стальский район, с.Касумкент, ул. Мира</t>
      </is>
    </oc>
    <nc r="G319"/>
  </rcc>
  <rcc rId="65877" sId="12">
    <oc r="H319">
      <v>14.5</v>
    </oc>
    <nc r="H319"/>
  </rcc>
  <rcc rId="65878" sId="12">
    <oc r="I319">
      <v>14.5</v>
    </oc>
    <nc r="I319"/>
  </rcc>
  <rcc rId="65879" sId="12">
    <oc r="J319">
      <v>0</v>
    </oc>
    <nc r="J319"/>
  </rcc>
  <rcc rId="65880" sId="12">
    <oc r="K319">
      <v>0.4</v>
    </oc>
    <nc r="K319"/>
  </rcc>
  <rcc rId="65881" sId="12">
    <oc r="L319" t="inlineStr">
      <is>
        <t>3/160</t>
      </is>
    </oc>
    <nc r="L319"/>
  </rcc>
  <rcc rId="65882" sId="12">
    <oc r="M319" t="inlineStr">
      <is>
        <t>ф №2</t>
      </is>
    </oc>
    <nc r="M319"/>
  </rcc>
  <rcc rId="65883" sId="12">
    <oc r="N319" t="inlineStr">
      <is>
        <t>Набережная 35/10 кВ</t>
      </is>
    </oc>
    <nc r="N319"/>
  </rcc>
  <rcc rId="65884" sId="12">
    <oc r="O319">
      <v>42725</v>
    </oc>
    <nc r="O319"/>
  </rcc>
  <rcc rId="65885" sId="12">
    <oc r="P319">
      <v>2321</v>
    </oc>
    <nc r="P319"/>
  </rcc>
  <rcc rId="65886" sId="12">
    <oc r="L143" t="inlineStr">
      <is>
        <t>250 кВА</t>
      </is>
    </oc>
    <nc r="L143"/>
  </rcc>
  <rcc rId="65887" sId="12">
    <oc r="B461" t="inlineStr">
      <is>
        <t xml:space="preserve"> ЦЭС
 КРЭС </t>
      </is>
    </oc>
    <nc r="B461"/>
  </rcc>
  <rcc rId="65888" sId="12">
    <oc r="C461">
      <v>163</v>
    </oc>
    <nc r="C461"/>
  </rcc>
  <rcc rId="65889" sId="12">
    <oc r="D461">
      <v>42697</v>
    </oc>
    <nc r="D461"/>
  </rcc>
  <rcc rId="65890" sId="12">
    <oc r="E461" t="inlineStr">
      <is>
        <t xml:space="preserve">Гусейнов 
Юсуф Магомедович </t>
      </is>
    </oc>
    <nc r="E461"/>
  </rcc>
  <rcc rId="65891" sId="12">
    <oc r="F461" t="inlineStr">
      <is>
        <t>жилой дом</t>
      </is>
    </oc>
    <nc r="F461"/>
  </rcc>
  <rcc rId="65892" sId="12">
    <oc r="G461" t="inlineStr">
      <is>
        <t xml:space="preserve">РД, 
 Карабудахкентский район, с. Манаскент </t>
      </is>
    </oc>
    <nc r="G461"/>
  </rcc>
  <rcc rId="65893" sId="12">
    <oc r="H461">
      <v>5</v>
    </oc>
    <nc r="H461"/>
  </rcc>
  <rcc rId="65894" sId="12">
    <oc r="I461">
      <v>5</v>
    </oc>
    <nc r="I461"/>
  </rcc>
  <rcc rId="65895" sId="12">
    <oc r="J461">
      <v>0</v>
    </oc>
    <nc r="J461"/>
  </rcc>
  <rcc rId="65896" sId="12">
    <oc r="K461">
      <v>0.4</v>
    </oc>
    <nc r="K461"/>
  </rcc>
  <rcc rId="65897" sId="12">
    <oc r="L461" t="inlineStr">
      <is>
        <r>
          <t>49/100</t>
        </r>
        <r>
          <rPr>
            <b/>
            <i/>
            <sz val="10"/>
            <color theme="1"/>
            <rFont val="Times New Roman"/>
            <family val="1"/>
            <charset val="204"/>
          </rPr>
          <t xml:space="preserve"> </t>
        </r>
        <r>
          <rPr>
            <b/>
            <sz val="12"/>
            <color theme="1"/>
            <rFont val="Times New Roman"/>
            <family val="1"/>
            <charset val="204"/>
          </rPr>
          <t xml:space="preserve"> </t>
        </r>
      </is>
    </oc>
    <nc r="L461"/>
  </rcc>
  <rcc rId="65898" sId="12">
    <oc r="M461" t="inlineStr">
      <is>
        <t>ф№3</t>
      </is>
    </oc>
    <nc r="M461"/>
  </rcc>
  <rcc rId="65899" sId="12">
    <oc r="N461" t="inlineStr">
      <is>
        <t>Насосная-2</t>
      </is>
    </oc>
    <nc r="N461"/>
  </rcc>
  <rcc rId="65900" sId="12">
    <oc r="O461">
      <v>42697</v>
    </oc>
    <nc r="O461"/>
  </rcc>
  <rcc rId="65901" sId="12">
    <oc r="P461">
      <v>163</v>
    </oc>
    <nc r="P461"/>
  </rcc>
  <rcc rId="65902" sId="12">
    <oc r="B462" t="inlineStr">
      <is>
        <t xml:space="preserve"> ЦЭС
 КРЭС </t>
      </is>
    </oc>
    <nc r="B462"/>
  </rcc>
  <rcc rId="65903" sId="12">
    <oc r="C462">
      <v>164</v>
    </oc>
    <nc r="C462"/>
  </rcc>
  <rcc rId="65904" sId="12">
    <oc r="D462">
      <v>42697</v>
    </oc>
    <nc r="D462"/>
  </rcc>
  <rcc rId="65905" sId="12">
    <oc r="E462" t="inlineStr">
      <is>
        <t xml:space="preserve">Гусейнова 
Карина Ибрагимовна </t>
      </is>
    </oc>
    <nc r="E462"/>
  </rcc>
  <rcc rId="65906" sId="12">
    <oc r="F462" t="inlineStr">
      <is>
        <t>жилой дом</t>
      </is>
    </oc>
    <nc r="F462"/>
  </rcc>
  <rcc rId="65907" sId="12">
    <oc r="G462" t="inlineStr">
      <is>
        <t xml:space="preserve">РД,  
Карабудахкентский район, с. Манаскент </t>
      </is>
    </oc>
    <nc r="G462"/>
  </rcc>
  <rcc rId="65908" sId="12">
    <oc r="H462">
      <v>5</v>
    </oc>
    <nc r="H462"/>
  </rcc>
  <rcc rId="65909" sId="12">
    <oc r="I462">
      <v>5</v>
    </oc>
    <nc r="I462"/>
  </rcc>
  <rcc rId="65910" sId="12">
    <oc r="J462">
      <v>0</v>
    </oc>
    <nc r="J462"/>
  </rcc>
  <rcc rId="65911" sId="12">
    <oc r="K462">
      <v>0.4</v>
    </oc>
    <nc r="K462"/>
  </rcc>
  <rcc rId="65912" sId="12">
    <oc r="L462" t="inlineStr">
      <is>
        <r>
          <t>49/100</t>
        </r>
        <r>
          <rPr>
            <b/>
            <i/>
            <sz val="10"/>
            <color theme="1"/>
            <rFont val="Times New Roman"/>
            <family val="1"/>
            <charset val="204"/>
          </rPr>
          <t xml:space="preserve"> </t>
        </r>
        <r>
          <rPr>
            <b/>
            <sz val="12"/>
            <color theme="1"/>
            <rFont val="Times New Roman"/>
            <family val="1"/>
            <charset val="204"/>
          </rPr>
          <t xml:space="preserve"> </t>
        </r>
      </is>
    </oc>
    <nc r="L462"/>
  </rcc>
  <rcc rId="65913" sId="12">
    <oc r="M462" t="inlineStr">
      <is>
        <t>ф№3</t>
      </is>
    </oc>
    <nc r="M462"/>
  </rcc>
  <rcc rId="65914" sId="12">
    <oc r="N462" t="inlineStr">
      <is>
        <t>Насосная-2</t>
      </is>
    </oc>
    <nc r="N462"/>
  </rcc>
  <rcc rId="65915" sId="12">
    <oc r="O462">
      <v>42697</v>
    </oc>
    <nc r="O462"/>
  </rcc>
  <rcc rId="65916" sId="12">
    <oc r="P462">
      <v>164</v>
    </oc>
    <nc r="P462"/>
  </rcc>
  <rcc rId="65917" sId="12">
    <oc r="B312" t="inlineStr">
      <is>
        <t>Центральные РЭС</t>
      </is>
    </oc>
    <nc r="B312"/>
  </rcc>
  <rcc rId="65918" sId="12">
    <oc r="C312">
      <v>2268</v>
    </oc>
    <nc r="C312"/>
  </rcc>
  <rcc rId="65919" sId="12">
    <oc r="D312">
      <v>42720</v>
    </oc>
    <nc r="D312"/>
  </rcc>
  <rcc rId="65920" sId="12">
    <oc r="E312" t="inlineStr">
      <is>
        <t>Султан-Ахмедов Хизбулла Муртазалиевич</t>
      </is>
    </oc>
    <nc r="E312"/>
  </rcc>
  <rcc rId="65921" sId="12">
    <oc r="F312" t="inlineStr">
      <is>
        <t>дача</t>
      </is>
    </oc>
    <nc r="F312"/>
  </rcc>
  <rcc rId="65922" sId="12">
    <oc r="G312" t="inlineStr">
      <is>
        <t>Карабудахкентский район, на побережье Каспийского моря</t>
      </is>
    </oc>
    <nc r="G312"/>
  </rcc>
  <rcc rId="65923" sId="12">
    <oc r="H312">
      <v>15</v>
    </oc>
    <nc r="H312"/>
  </rcc>
  <rcc rId="65924" sId="12">
    <oc r="I312">
      <v>15</v>
    </oc>
    <nc r="I312"/>
  </rcc>
  <rcc rId="65925" sId="12">
    <oc r="J312">
      <v>0</v>
    </oc>
    <nc r="J312"/>
  </rcc>
  <rcc rId="65926" sId="12">
    <oc r="K312">
      <v>10</v>
    </oc>
    <nc r="K312"/>
  </rcc>
  <rcc rId="65927" sId="12">
    <oc r="L312" t="inlineStr">
      <is>
        <t>25 кВА</t>
      </is>
    </oc>
    <nc r="L312"/>
  </rcc>
  <rcc rId="65928" sId="12">
    <oc r="M312" t="inlineStr">
      <is>
        <t>ф №3</t>
      </is>
    </oc>
    <nc r="M312"/>
  </rcc>
  <rcc rId="65929" sId="12">
    <oc r="N312" t="inlineStr">
      <is>
        <t>Насосная-II</t>
      </is>
    </oc>
    <nc r="N312"/>
  </rcc>
  <rcc rId="65930" sId="12">
    <oc r="O312">
      <v>42725</v>
    </oc>
    <nc r="O312"/>
  </rcc>
  <rcc rId="65931" sId="12">
    <oc r="P312">
      <v>2314</v>
    </oc>
    <nc r="P312"/>
  </rcc>
  <rcc rId="65932" sId="12">
    <oc r="B525" t="inlineStr">
      <is>
        <t>Кизлярский РЭС/ПУ ЗЭС</t>
      </is>
    </oc>
    <nc r="B525"/>
  </rcc>
  <rcc rId="65933" sId="12">
    <oc r="C525">
      <v>308</v>
    </oc>
    <nc r="C525"/>
  </rcc>
  <rcc rId="65934" sId="12">
    <oc r="D525">
      <v>42713</v>
    </oc>
    <nc r="D525"/>
  </rcc>
  <rcc rId="65935" sId="12">
    <oc r="E525" t="inlineStr">
      <is>
        <t>Курбанова Пирдас Исаевна</t>
      </is>
    </oc>
    <nc r="E525"/>
  </rcc>
  <rcc rId="65936" sId="12">
    <oc r="F525" t="inlineStr">
      <is>
        <t>жилой дом</t>
      </is>
    </oc>
    <nc r="F525"/>
  </rcc>
  <rcc rId="65937" sId="12">
    <oc r="G525" t="inlineStr">
      <is>
        <t>Кизлярский район, с. Кардоновка</t>
      </is>
    </oc>
    <nc r="G525"/>
  </rcc>
  <rcc rId="65938" sId="12">
    <oc r="H525">
      <v>4</v>
    </oc>
    <nc r="H525"/>
  </rcc>
  <rcc rId="65939" sId="12">
    <oc r="I525">
      <v>4</v>
    </oc>
    <nc r="I525"/>
  </rcc>
  <rcc rId="65940" sId="12">
    <oc r="J525">
      <v>0</v>
    </oc>
    <nc r="J525"/>
  </rcc>
  <rcc rId="65941" sId="12">
    <oc r="K525">
      <v>0.4</v>
    </oc>
    <nc r="K525"/>
  </rcc>
  <rcc rId="65942" sId="12">
    <oc r="L525" t="inlineStr">
      <is>
        <t>080613/100 кВА</t>
      </is>
    </oc>
    <nc r="L525"/>
  </rcc>
  <rcc rId="65943" sId="12">
    <oc r="M525" t="inlineStr">
      <is>
        <t>ф№6</t>
      </is>
    </oc>
    <nc r="M525"/>
  </rcc>
  <rcc rId="65944" sId="12">
    <oc r="N525" t="inlineStr">
      <is>
        <t>Некрасовка</t>
      </is>
    </oc>
    <nc r="N525"/>
  </rcc>
  <rcc rId="65945" sId="12">
    <oc r="O525">
      <v>42713</v>
    </oc>
    <nc r="O525"/>
  </rcc>
  <rcc rId="65946" sId="12">
    <oc r="P525">
      <v>308</v>
    </oc>
    <nc r="P525"/>
  </rcc>
  <rcc rId="65947" sId="12">
    <oc r="B526" t="inlineStr">
      <is>
        <t>Кизлярский РЭС/ПУ ЗЭС</t>
      </is>
    </oc>
    <nc r="B526"/>
  </rcc>
  <rcc rId="65948" sId="12">
    <oc r="C526">
      <v>309</v>
    </oc>
    <nc r="C526"/>
  </rcc>
  <rcc rId="65949" sId="12">
    <oc r="D526">
      <v>42716</v>
    </oc>
    <nc r="D526"/>
  </rcc>
  <rcc rId="65950" sId="12">
    <oc r="E526" t="inlineStr">
      <is>
        <t>Расулова Ашура Алиевна</t>
      </is>
    </oc>
    <nc r="E526"/>
  </rcc>
  <rcc rId="65951" sId="12">
    <oc r="F526" t="inlineStr">
      <is>
        <t>жилой дом</t>
      </is>
    </oc>
    <nc r="F526"/>
  </rcc>
  <rcc rId="65952" sId="12">
    <oc r="G526" t="inlineStr">
      <is>
        <t>Кизлярский район, с. Кардоновка</t>
      </is>
    </oc>
    <nc r="G526"/>
  </rcc>
  <rcc rId="65953" sId="12">
    <oc r="H526">
      <v>4</v>
    </oc>
    <nc r="H526"/>
  </rcc>
  <rcc rId="65954" sId="12">
    <oc r="I526">
      <v>4</v>
    </oc>
    <nc r="I526"/>
  </rcc>
  <rcc rId="65955" sId="12">
    <oc r="J526">
      <v>0</v>
    </oc>
    <nc r="J526"/>
  </rcc>
  <rcc rId="65956" sId="12">
    <oc r="K526">
      <v>0.4</v>
    </oc>
    <nc r="K526"/>
  </rcc>
  <rcc rId="65957" sId="12">
    <oc r="L526" t="inlineStr">
      <is>
        <t>080608/100 кВА</t>
      </is>
    </oc>
    <nc r="L526"/>
  </rcc>
  <rcc rId="65958" sId="12">
    <oc r="M526" t="inlineStr">
      <is>
        <t>ф№6</t>
      </is>
    </oc>
    <nc r="M526"/>
  </rcc>
  <rcc rId="65959" sId="12">
    <oc r="N526" t="inlineStr">
      <is>
        <t>Некрасовка</t>
      </is>
    </oc>
    <nc r="N526"/>
  </rcc>
  <rcc rId="65960" sId="12">
    <oc r="O526">
      <v>42716</v>
    </oc>
    <nc r="O526"/>
  </rcc>
  <rcc rId="65961" sId="12">
    <oc r="P526">
      <v>309</v>
    </oc>
    <nc r="P526"/>
  </rcc>
  <rcc rId="65962" sId="12">
    <oc r="B317" t="inlineStr">
      <is>
        <t>Кизлярские РЭС</t>
      </is>
    </oc>
    <nc r="B317"/>
  </rcc>
  <rcc rId="65963" sId="12">
    <oc r="C317">
      <v>2292</v>
    </oc>
    <nc r="C317"/>
  </rcc>
  <rcc rId="65964" sId="12">
    <oc r="D317">
      <v>42725</v>
    </oc>
    <nc r="D317"/>
  </rcc>
  <rcc rId="65965" sId="12">
    <oc r="E317" t="inlineStr">
      <is>
        <t>Нурмагомедов Магомедбег Юсупович</t>
      </is>
    </oc>
    <nc r="E317"/>
  </rcc>
  <rcc rId="65966" sId="12">
    <oc r="F317" t="inlineStr">
      <is>
        <t>магазин</t>
      </is>
    </oc>
    <nc r="F317"/>
  </rcc>
  <rcc rId="65967" sId="12">
    <oc r="G317" t="inlineStr">
      <is>
        <t>РД, Кизлярский район, с. Кардоновка, ул. Ленина, д. 57 а</t>
      </is>
    </oc>
    <nc r="G317"/>
  </rcc>
  <rcc rId="65968" sId="12">
    <oc r="H317">
      <v>10</v>
    </oc>
    <nc r="H317"/>
  </rcc>
  <rcc rId="65969" sId="12">
    <oc r="I317">
      <v>10</v>
    </oc>
    <nc r="I317"/>
  </rcc>
  <rcc rId="65970" sId="12">
    <oc r="J317">
      <v>0</v>
    </oc>
    <nc r="J317"/>
  </rcc>
  <rcc rId="65971" sId="12">
    <oc r="K317">
      <v>0.4</v>
    </oc>
    <nc r="K317"/>
  </rcc>
  <rcc rId="65972" sId="12">
    <oc r="L317" t="inlineStr">
      <is>
        <t>08.06.05/250</t>
      </is>
    </oc>
    <nc r="L317"/>
  </rcc>
  <rcc rId="65973" sId="12">
    <oc r="M317" t="inlineStr">
      <is>
        <t>ф №6</t>
      </is>
    </oc>
    <nc r="M317"/>
  </rcc>
  <rcc rId="65974" sId="12">
    <oc r="N317" t="inlineStr">
      <is>
        <t xml:space="preserve">Некрасовка </t>
      </is>
    </oc>
    <nc r="N317"/>
  </rcc>
  <rcc rId="65975" sId="12">
    <oc r="O317">
      <v>42725</v>
    </oc>
    <nc r="O317"/>
  </rcc>
  <rcc rId="65976" sId="12">
    <oc r="P317">
      <v>2319</v>
    </oc>
    <nc r="P317"/>
  </rcc>
  <rcc rId="65977" sId="12">
    <oc r="B273" t="inlineStr">
      <is>
        <t>Кизилюртовские РЭС</t>
      </is>
    </oc>
    <nc r="B273"/>
  </rcc>
  <rcc rId="65978" sId="12">
    <oc r="C273">
      <v>2253</v>
    </oc>
    <nc r="C273"/>
  </rcc>
  <rcc rId="65979" sId="12">
    <oc r="D273">
      <v>42718</v>
    </oc>
    <nc r="D273"/>
  </rcc>
  <rcc rId="65980" sId="12">
    <oc r="E273" t="inlineStr">
      <is>
        <t>Зазуля Александр Владимирович</t>
      </is>
    </oc>
    <nc r="E273"/>
  </rcc>
  <rcc rId="65981" sId="12">
    <oc r="F273" t="inlineStr">
      <is>
        <t>теплица</t>
      </is>
    </oc>
    <nc r="F273"/>
  </rcc>
  <rcc rId="65982" sId="12">
    <oc r="G273" t="inlineStr">
      <is>
        <t>РД, Кизилюртовский район, с. Нечаека</t>
      </is>
    </oc>
    <nc r="G273"/>
  </rcc>
  <rcc rId="65983" sId="12">
    <oc r="H273">
      <v>31</v>
    </oc>
    <nc r="H273"/>
  </rcc>
  <rcc rId="65984" sId="12">
    <oc r="I273">
      <v>31</v>
    </oc>
    <nc r="I273"/>
  </rcc>
  <rcc rId="65985" sId="12">
    <oc r="J273">
      <v>0</v>
    </oc>
    <nc r="J273"/>
  </rcc>
  <rcc rId="65986" sId="12">
    <oc r="K273">
      <v>10</v>
    </oc>
    <nc r="K273"/>
  </rcc>
  <rcc rId="65987" sId="12">
    <oc r="L273" t="inlineStr">
      <is>
        <t>63 кВА</t>
      </is>
    </oc>
    <nc r="L273"/>
  </rcc>
  <rcc rId="65988" sId="12">
    <oc r="M273" t="inlineStr">
      <is>
        <t>ф №2</t>
      </is>
    </oc>
    <nc r="M273"/>
  </rcc>
  <rcc rId="65989" sId="12">
    <oc r="N273" t="inlineStr">
      <is>
        <t>Нечаевка 35/10 кВ</t>
      </is>
    </oc>
    <nc r="N273"/>
  </rcc>
  <rcc rId="65990" sId="12">
    <oc r="O273">
      <v>42718</v>
    </oc>
    <nc r="O273"/>
  </rcc>
  <rcc rId="65991" sId="12">
    <oc r="P273">
      <v>2275</v>
    </oc>
    <nc r="P273"/>
  </rcc>
  <rcc rId="65992" sId="12">
    <oc r="L135" t="inlineStr">
      <is>
        <t>"Гайдара"/630</t>
      </is>
    </oc>
    <nc r="L135"/>
  </rcc>
  <rcc rId="65993" sId="12">
    <oc r="B177" t="inlineStr">
      <is>
        <t>МГЭС</t>
      </is>
    </oc>
    <nc r="B177"/>
  </rcc>
  <rcc rId="65994" sId="12">
    <oc r="C177">
      <v>2177</v>
    </oc>
    <nc r="C177"/>
  </rcc>
  <rcc rId="65995" sId="12">
    <oc r="D177">
      <v>42710</v>
    </oc>
    <nc r="D177"/>
  </rcc>
  <rcc rId="65996" sId="12">
    <oc r="E177" t="inlineStr">
      <is>
        <t>Султанов Камиль Асланович</t>
      </is>
    </oc>
    <nc r="E177"/>
  </rcc>
  <rcc rId="65997" sId="12">
    <oc r="F177" t="inlineStr">
      <is>
        <t>выпечка</t>
      </is>
    </oc>
    <nc r="F177"/>
  </rcc>
  <rcc rId="65998" sId="12">
    <oc r="G177" t="inlineStr">
      <is>
        <t>РД, г.Махачкала, ул. Николаева, д. №43 кв. 5 "а"</t>
      </is>
    </oc>
    <nc r="G177"/>
  </rcc>
  <rcc rId="65999" sId="12">
    <oc r="H177">
      <v>30</v>
    </oc>
    <nc r="H177"/>
  </rcc>
  <rcc rId="66000" sId="12">
    <oc r="I177">
      <v>30</v>
    </oc>
    <nc r="I177"/>
  </rcc>
  <rcc rId="66001" sId="12">
    <oc r="J177">
      <v>0</v>
    </oc>
    <nc r="J177"/>
  </rcc>
  <rcc rId="66002" sId="12">
    <oc r="K177">
      <v>0.4</v>
    </oc>
    <nc r="K177"/>
  </rcc>
  <rcc rId="66003" sId="12">
    <oc r="L177" t="inlineStr">
      <is>
        <t>Леташова/ 1000</t>
      </is>
    </oc>
    <nc r="L177"/>
  </rcc>
  <rcc rId="66004" sId="12">
    <oc r="M177" t="inlineStr">
      <is>
        <t>ф №20</t>
      </is>
    </oc>
    <nc r="M177"/>
  </rcc>
  <rcc rId="66005" sId="12">
    <oc r="N177" t="inlineStr">
      <is>
        <t xml:space="preserve">Новая        110/35/6 кВ </t>
      </is>
    </oc>
    <nc r="N177"/>
  </rcc>
  <rcc rId="66006" sId="12">
    <oc r="O177">
      <v>42710</v>
    </oc>
    <nc r="O177"/>
  </rcc>
  <rcc rId="66007" sId="12">
    <oc r="P177">
      <v>2179</v>
    </oc>
    <nc r="P177"/>
  </rcc>
  <rcc rId="66008" sId="12">
    <oc r="B22" t="inlineStr">
      <is>
        <t>МГЭС</t>
      </is>
    </oc>
    <nc r="B22"/>
  </rcc>
  <rcc rId="66009" sId="12">
    <oc r="C22">
      <v>1979</v>
    </oc>
    <nc r="C22"/>
  </rcc>
  <rcc rId="66010" sId="12">
    <oc r="D22">
      <v>42677</v>
    </oc>
    <nc r="D22"/>
  </rcc>
  <rcc rId="66011" sId="12">
    <oc r="E22" t="inlineStr">
      <is>
        <t>Закарьяев Шамильимам Шахбанович</t>
      </is>
    </oc>
    <nc r="E22"/>
  </rcc>
  <rcc rId="66012" sId="12">
    <oc r="F22" t="inlineStr">
      <is>
        <t>магазин</t>
      </is>
    </oc>
    <nc r="F22"/>
  </rcc>
  <rcc rId="66013" sId="12">
    <oc r="G22" t="inlineStr">
      <is>
        <t>РД, г.Махачкала, пр.Гамидова, д.48</t>
      </is>
    </oc>
    <nc r="G22"/>
  </rcc>
  <rcc rId="66014" sId="12">
    <oc r="H22">
      <v>15</v>
    </oc>
    <nc r="H22"/>
  </rcc>
  <rcc rId="66015" sId="12">
    <oc r="I22">
      <v>15</v>
    </oc>
    <nc r="I22"/>
  </rcc>
  <rcc rId="66016" sId="12">
    <oc r="J22">
      <v>0</v>
    </oc>
    <nc r="J22"/>
  </rcc>
  <rcc rId="66017" sId="12">
    <oc r="K22">
      <v>0.4</v>
    </oc>
    <nc r="K22"/>
  </rcc>
  <rcc rId="66018" sId="12">
    <oc r="L22" t="inlineStr">
      <is>
        <t>ТП Космонавтов/ 630 кВА</t>
      </is>
    </oc>
    <nc r="L22"/>
  </rcc>
  <rcc rId="66019" sId="12">
    <oc r="M22" t="inlineStr">
      <is>
        <t>ф№18</t>
      </is>
    </oc>
    <nc r="M22"/>
  </rcc>
  <rcc rId="66020" sId="12">
    <oc r="N22" t="inlineStr">
      <is>
        <t>Новая 110/35/6 кВ</t>
      </is>
    </oc>
    <nc r="N22"/>
  </rcc>
  <rcc rId="66021" sId="12">
    <oc r="O22">
      <v>42677</v>
    </oc>
    <nc r="O22"/>
  </rcc>
  <rcc rId="66022" sId="12">
    <oc r="P22">
      <v>2022</v>
    </oc>
    <nc r="P22"/>
  </rcc>
  <rcc rId="66023" sId="12">
    <oc r="L34" t="inlineStr">
      <is>
        <t>ТП Дары моря/630 кВА</t>
      </is>
    </oc>
    <nc r="L34"/>
  </rcc>
  <rcc rId="66024" sId="12">
    <oc r="B167" t="inlineStr">
      <is>
        <t>МГЭС</t>
      </is>
    </oc>
    <nc r="B167"/>
  </rcc>
  <rcc rId="66025" sId="12">
    <oc r="C167">
      <v>2128</v>
    </oc>
    <nc r="C167"/>
  </rcc>
  <rcc rId="66026" sId="12">
    <oc r="D167">
      <v>42703</v>
    </oc>
    <nc r="D167"/>
  </rcc>
  <rcc rId="66027" sId="12">
    <oc r="E167" t="inlineStr">
      <is>
        <t>Дамаданова Гури Шахмурадовна</t>
      </is>
    </oc>
    <nc r="E167"/>
  </rcc>
  <rcc rId="66028" sId="12">
    <oc r="F167" t="inlineStr">
      <is>
        <t>магазин</t>
      </is>
    </oc>
    <nc r="F167"/>
  </rcc>
  <rcc rId="66029" sId="12">
    <oc r="G167" t="inlineStr">
      <is>
        <t>РД, г.Махачкала, ул. И.Казака, 35 "п", корпус 2</t>
      </is>
    </oc>
    <nc r="G167"/>
  </rcc>
  <rcc rId="66030" sId="12">
    <oc r="H167">
      <v>5</v>
    </oc>
    <nc r="H167"/>
  </rcc>
  <rcc rId="66031" sId="12">
    <oc r="I167">
      <v>5</v>
    </oc>
    <nc r="I167"/>
  </rcc>
  <rcc rId="66032" sId="12">
    <oc r="J167">
      <v>0</v>
    </oc>
    <nc r="J167"/>
  </rcc>
  <rcc rId="66033" sId="12">
    <oc r="K167">
      <v>0.4</v>
    </oc>
    <nc r="K167"/>
  </rcc>
  <rcc rId="66034" sId="12">
    <oc r="L167" t="inlineStr">
      <is>
        <t>общ. Стекловолокно/400 кВА</t>
      </is>
    </oc>
    <nc r="L167"/>
  </rcc>
  <rcc rId="66035" sId="12">
    <oc r="M167" t="inlineStr">
      <is>
        <t>ф №35</t>
      </is>
    </oc>
    <nc r="M167"/>
  </rcc>
  <rcc rId="66036" sId="12">
    <oc r="N167" t="inlineStr">
      <is>
        <t>Новая 110/35/6 кВ</t>
      </is>
    </oc>
    <nc r="N167"/>
  </rcc>
  <rcc rId="66037" sId="12">
    <oc r="O167">
      <v>42704</v>
    </oc>
    <nc r="O167"/>
  </rcc>
  <rcc rId="66038" sId="12">
    <oc r="P167">
      <v>2169</v>
    </oc>
    <nc r="P167"/>
  </rcc>
  <rcc rId="66039" sId="12">
    <oc r="L217" t="inlineStr">
      <is>
        <t>160 кВА</t>
      </is>
    </oc>
    <nc r="L217"/>
  </rcc>
  <rcc rId="66040" sId="12">
    <oc r="B232" t="inlineStr">
      <is>
        <t>МГЭС</t>
      </is>
    </oc>
    <nc r="B232"/>
  </rcc>
  <rcc rId="66041" sId="12">
    <oc r="C232">
      <v>2192</v>
    </oc>
    <nc r="C232"/>
  </rcc>
  <rcc rId="66042" sId="12">
    <oc r="D232">
      <v>42711</v>
    </oc>
    <nc r="D232"/>
  </rcc>
  <rcc rId="66043" sId="12">
    <oc r="E232" t="inlineStr">
      <is>
        <t>Магомедова Айшат Гасангусейновна</t>
      </is>
    </oc>
    <nc r="E232"/>
  </rcc>
  <rcc rId="66044" sId="12">
    <oc r="F232" t="inlineStr">
      <is>
        <t>нежилое помещение</t>
      </is>
    </oc>
    <nc r="F232"/>
  </rcc>
  <rcc rId="66045" sId="12">
    <oc r="G232" t="inlineStr">
      <is>
        <t>РД, г.Махачкала, пр. Гамидова, д. №27 "б"</t>
      </is>
    </oc>
    <nc r="G232"/>
  </rcc>
  <rcc rId="66046" sId="12">
    <oc r="H232">
      <v>15</v>
    </oc>
    <nc r="H232"/>
  </rcc>
  <rcc rId="66047" sId="12">
    <oc r="I232">
      <v>15</v>
    </oc>
    <nc r="I232"/>
  </rcc>
  <rcc rId="66048" sId="12">
    <oc r="J232">
      <v>0</v>
    </oc>
    <nc r="J232"/>
  </rcc>
  <rcc rId="66049" sId="12">
    <oc r="K232">
      <v>0.4</v>
    </oc>
    <nc r="K232"/>
  </rcc>
  <rcc rId="66050" sId="12">
    <oc r="L232" t="inlineStr">
      <is>
        <t>ДРТ/630</t>
      </is>
    </oc>
    <nc r="L232"/>
  </rcc>
  <rcc rId="66051" sId="12">
    <oc r="M232" t="inlineStr">
      <is>
        <t>ф №20</t>
      </is>
    </oc>
    <nc r="M232"/>
  </rcc>
  <rcc rId="66052" sId="12">
    <oc r="N232" t="inlineStr">
      <is>
        <t xml:space="preserve">Новая 110/35/6 кВ           </t>
      </is>
    </oc>
    <nc r="N232"/>
  </rcc>
  <rcc rId="66053" sId="12">
    <oc r="O232">
      <v>42712</v>
    </oc>
    <nc r="O232"/>
  </rcc>
  <rcc rId="66054" sId="12">
    <oc r="P232">
      <v>2234</v>
    </oc>
    <nc r="P232"/>
  </rcc>
  <rcc rId="66055" sId="12">
    <oc r="B326" t="inlineStr">
      <is>
        <t>МГЭС</t>
      </is>
    </oc>
    <nc r="B326"/>
  </rcc>
  <rcc rId="66056" sId="12">
    <oc r="C326">
      <v>2297</v>
    </oc>
    <nc r="C326"/>
  </rcc>
  <rcc rId="66057" sId="12">
    <oc r="D326">
      <v>42716</v>
    </oc>
    <nc r="D326"/>
  </rcc>
  <rcc rId="66058" sId="12">
    <oc r="E326" t="inlineStr">
      <is>
        <t>Бийбулатов Аббубакар Бийсултанович</t>
      </is>
    </oc>
    <nc r="E326"/>
  </rcc>
  <rcc rId="66059" sId="12">
    <oc r="F326" t="inlineStr">
      <is>
        <t>магазин</t>
      </is>
    </oc>
    <nc r="F326"/>
  </rcc>
  <rcc rId="66060" sId="12">
    <oc r="G326" t="inlineStr">
      <is>
        <t>РД, г.Махачкала, пр-кт А.Султана, ЗУ1</t>
      </is>
    </oc>
    <nc r="G326"/>
  </rcc>
  <rcc rId="66061" sId="12">
    <oc r="H326">
      <v>10</v>
    </oc>
    <nc r="H326"/>
  </rcc>
  <rcc rId="66062" sId="12">
    <oc r="I326">
      <v>10</v>
    </oc>
    <nc r="I326"/>
  </rcc>
  <rcc rId="66063" sId="12">
    <oc r="J326">
      <v>0</v>
    </oc>
    <nc r="J326"/>
  </rcc>
  <rcc rId="66064" sId="12">
    <oc r="K326">
      <v>0.4</v>
    </oc>
    <nc r="K326"/>
  </rcc>
  <rcc rId="66065" sId="12">
    <oc r="L326" t="inlineStr">
      <is>
        <t>"№7"/2*630 кВА</t>
      </is>
    </oc>
    <nc r="L326"/>
  </rcc>
  <rcc rId="66066" sId="12">
    <oc r="M326" t="inlineStr">
      <is>
        <t>ф №10</t>
      </is>
    </oc>
    <nc r="M326"/>
  </rcc>
  <rcc rId="66067" sId="12">
    <oc r="N326" t="inlineStr">
      <is>
        <t xml:space="preserve">Новая 110/35/6 кВ           </t>
      </is>
    </oc>
    <nc r="N326"/>
  </rcc>
  <rcc rId="66068" sId="12">
    <oc r="O326">
      <v>42725</v>
    </oc>
    <nc r="O326"/>
  </rcc>
  <rcc rId="66069" sId="12">
    <oc r="P326">
      <v>2328</v>
    </oc>
    <nc r="P326"/>
  </rcc>
  <rcc rId="66070" sId="12">
    <oc r="L340" t="inlineStr">
      <is>
        <t>630 кВА</t>
      </is>
    </oc>
    <nc r="L340"/>
  </rcc>
  <rcc rId="66071" sId="12">
    <oc r="B243" t="inlineStr">
      <is>
        <t>Хасавюртовские ГЭС</t>
      </is>
    </oc>
    <nc r="B243"/>
  </rcc>
  <rcc rId="66072" sId="12">
    <oc r="C243">
      <v>2199</v>
    </oc>
    <nc r="C243"/>
  </rcc>
  <rcc rId="66073" sId="12">
    <oc r="D243">
      <v>42711</v>
    </oc>
    <nc r="D243"/>
  </rcc>
  <rcc rId="66074" sId="12">
    <oc r="E243" t="inlineStr">
      <is>
        <t>Чакаев Мурад Вахмаратович</t>
      </is>
    </oc>
    <nc r="E243"/>
  </rcc>
  <rcc rId="66075" sId="12">
    <oc r="F243" t="inlineStr">
      <is>
        <t>магазин</t>
      </is>
    </oc>
    <nc r="F243"/>
  </rcc>
  <rcc rId="66076" sId="12">
    <oc r="G243" t="inlineStr">
      <is>
        <t>РД, г.Хасавюрт, ул. Новолакское шоссе, д. №59</t>
      </is>
    </oc>
    <nc r="G243"/>
  </rcc>
  <rcc rId="66077" sId="12">
    <oc r="H243">
      <v>13</v>
    </oc>
    <nc r="H243"/>
  </rcc>
  <rcc rId="66078" sId="12">
    <oc r="I243">
      <v>13</v>
    </oc>
    <nc r="I243"/>
  </rcc>
  <rcc rId="66079" sId="12">
    <oc r="J243">
      <v>0</v>
    </oc>
    <nc r="J243"/>
  </rcc>
  <rcc rId="66080" sId="12">
    <oc r="K243">
      <v>0.4</v>
    </oc>
    <nc r="K243"/>
  </rcc>
  <rcc rId="66081" sId="12">
    <oc r="L243" t="inlineStr">
      <is>
        <t>21/100</t>
      </is>
    </oc>
    <nc r="L243"/>
  </rcc>
  <rcc rId="66082" sId="12">
    <oc r="M243" t="inlineStr">
      <is>
        <t>ф №5</t>
      </is>
    </oc>
    <nc r="M243"/>
  </rcc>
  <rcc rId="66083" sId="12">
    <oc r="N243" t="inlineStr">
      <is>
        <t>Новокули</t>
      </is>
    </oc>
    <nc r="N243"/>
  </rcc>
  <rcc rId="66084" sId="12">
    <oc r="O243">
      <v>42713</v>
    </oc>
    <nc r="O243"/>
  </rcc>
  <rcc rId="66085" sId="12">
    <oc r="P243">
      <v>2245</v>
    </oc>
    <nc r="P243"/>
  </rcc>
  <rcc rId="66086" sId="12">
    <oc r="B89" t="inlineStr">
      <is>
        <t>Центральные РЭС</t>
      </is>
    </oc>
    <nc r="B89"/>
  </rcc>
  <rcc rId="66087" sId="12">
    <oc r="C89">
      <v>2045</v>
    </oc>
    <nc r="C89"/>
  </rcc>
  <rcc rId="66088" sId="12">
    <oc r="D89">
      <v>42692</v>
    </oc>
    <nc r="D89"/>
  </rcc>
  <rcc rId="66089" sId="12">
    <oc r="E89" t="inlineStr">
      <is>
        <t>Никаев Магомед Гасанович</t>
      </is>
    </oc>
    <nc r="E89"/>
  </rcc>
  <rcc rId="66090" sId="12">
    <oc r="F89" t="inlineStr">
      <is>
        <t>мини-пекарня</t>
      </is>
    </oc>
    <nc r="F89"/>
  </rcc>
  <rcc rId="66091" sId="12">
    <oc r="G89" t="inlineStr">
      <is>
        <t>РД, Карабудахкентский район, с. Н.Параул, уч-к "Чергес"</t>
      </is>
    </oc>
    <nc r="G89"/>
  </rcc>
  <rcc rId="66092" sId="12">
    <oc r="H89">
      <v>15</v>
    </oc>
    <nc r="H89"/>
  </rcc>
  <rcc rId="66093" sId="12">
    <oc r="I89">
      <v>15</v>
    </oc>
    <nc r="I89"/>
  </rcc>
  <rcc rId="66094" sId="12">
    <oc r="J89">
      <v>0</v>
    </oc>
    <nc r="J89"/>
  </rcc>
  <rcc rId="66095" sId="12">
    <oc r="K89">
      <v>0.4</v>
    </oc>
    <nc r="K89"/>
  </rcc>
  <rcc rId="66096" sId="12">
    <oc r="L89" t="inlineStr">
      <is>
        <t>380/400</t>
      </is>
    </oc>
    <nc r="L89"/>
  </rcc>
  <rcc rId="66097" sId="12">
    <oc r="M89" t="inlineStr">
      <is>
        <t>ф № 7</t>
      </is>
    </oc>
    <nc r="M89"/>
  </rcc>
  <rcc rId="66098" sId="12">
    <oc r="N89" t="inlineStr">
      <is>
        <t>НС-1 110/6 кВ</t>
      </is>
    </oc>
    <nc r="N89"/>
  </rcc>
  <rcc rId="66099" sId="12">
    <oc r="O89">
      <v>42692</v>
    </oc>
    <nc r="O89"/>
  </rcc>
  <rcc rId="66100" sId="12">
    <oc r="P89">
      <v>2091</v>
    </oc>
    <nc r="P89"/>
  </rcc>
  <rcc rId="66101" sId="12">
    <oc r="B90" t="inlineStr">
      <is>
        <t>Центральные РЭС</t>
      </is>
    </oc>
    <nc r="B90"/>
  </rcc>
  <rcc rId="66102" sId="12">
    <oc r="C90">
      <v>2046</v>
    </oc>
    <nc r="C90"/>
  </rcc>
  <rcc rId="66103" sId="12">
    <oc r="D90">
      <v>42692</v>
    </oc>
    <nc r="D90"/>
  </rcc>
  <rcc rId="66104" sId="12">
    <oc r="E90" t="inlineStr">
      <is>
        <t>Омаров Осман Алиевич</t>
      </is>
    </oc>
    <nc r="E90"/>
  </rcc>
  <rcc rId="66105" sId="12">
    <oc r="F90" t="inlineStr">
      <is>
        <t>производственный цех</t>
      </is>
    </oc>
    <nc r="F90"/>
  </rcc>
  <rcc rId="66106" sId="12">
    <oc r="G90" t="inlineStr">
      <is>
        <t>РД, Карабудахкентский район, с. Параул, свх. Параульский, участок Саси булак</t>
      </is>
    </oc>
    <nc r="G90"/>
  </rcc>
  <rcc rId="66107" sId="12">
    <oc r="H90">
      <v>14</v>
    </oc>
    <nc r="H90"/>
  </rcc>
  <rcc rId="66108" sId="12">
    <oc r="I90">
      <v>14</v>
    </oc>
    <nc r="I90"/>
  </rcc>
  <rcc rId="66109" sId="12">
    <oc r="J90">
      <v>0</v>
    </oc>
    <nc r="J90"/>
  </rcc>
  <rcc rId="66110" sId="12">
    <oc r="K90">
      <v>0.4</v>
    </oc>
    <nc r="K90"/>
  </rcc>
  <rcc rId="66111" sId="12">
    <oc r="L90" t="inlineStr">
      <is>
        <t>429/400</t>
      </is>
    </oc>
    <nc r="L90"/>
  </rcc>
  <rcc rId="66112" sId="12">
    <oc r="M90" t="inlineStr">
      <is>
        <t>ф № 9</t>
      </is>
    </oc>
    <nc r="M90"/>
  </rcc>
  <rcc rId="66113" sId="12">
    <oc r="N90" t="inlineStr">
      <is>
        <t>НС-1 110/6 кВ</t>
      </is>
    </oc>
    <nc r="N90"/>
  </rcc>
  <rcc rId="66114" sId="12">
    <oc r="O90">
      <v>42692</v>
    </oc>
    <nc r="O90"/>
  </rcc>
  <rcc rId="66115" sId="12">
    <oc r="P90">
      <v>2092</v>
    </oc>
    <nc r="P90"/>
  </rcc>
  <rcc rId="66116" sId="12">
    <oc r="B47" t="inlineStr">
      <is>
        <t>Дербентские РЭС</t>
      </is>
    </oc>
    <nc r="B47"/>
  </rcc>
  <rcc rId="66117" sId="12">
    <oc r="C47">
      <v>2004</v>
    </oc>
    <nc r="C47"/>
  </rcc>
  <rcc rId="66118" sId="12">
    <oc r="D47">
      <v>42683</v>
    </oc>
    <nc r="D47"/>
  </rcc>
  <rcc rId="66119" sId="12">
    <oc r="E47" t="inlineStr">
      <is>
        <t>Омаркадиев Шарафудин Абдулгамидович</t>
      </is>
    </oc>
    <nc r="E47"/>
  </rcc>
  <rcc rId="66120" sId="12">
    <oc r="F47" t="inlineStr">
      <is>
        <t>жилой дом</t>
      </is>
    </oc>
    <nc r="F47"/>
  </rcc>
  <rcc rId="66121" sId="12">
    <oc r="G47" t="inlineStr">
      <is>
        <t>РД, г.Дагестанские огни, ул.Магистральная</t>
      </is>
    </oc>
    <nc r="G47"/>
  </rcc>
  <rcc rId="66122" sId="12">
    <oc r="H47">
      <v>8</v>
    </oc>
    <nc r="H47"/>
  </rcc>
  <rcc rId="66123" sId="12">
    <oc r="I47">
      <v>8</v>
    </oc>
    <nc r="I47"/>
  </rcc>
  <rcc rId="66124" sId="12">
    <oc r="J47">
      <v>0</v>
    </oc>
    <nc r="J47"/>
  </rcc>
  <rcc rId="66125" sId="12">
    <oc r="K47">
      <v>0.4</v>
    </oc>
    <nc r="K47"/>
  </rcc>
  <rcc rId="66126" sId="12">
    <oc r="L47" t="inlineStr">
      <is>
        <t>10 кВА</t>
      </is>
    </oc>
    <nc r="L47"/>
  </rcc>
  <rcc rId="66127" sId="12">
    <oc r="M47" t="inlineStr">
      <is>
        <t>ф№1</t>
      </is>
    </oc>
    <nc r="M47"/>
  </rcc>
  <rcc rId="66128" sId="12">
    <oc r="N47" t="inlineStr">
      <is>
        <t>Огни</t>
      </is>
    </oc>
    <nc r="N47"/>
  </rcc>
  <rcc rId="66129" sId="12">
    <oc r="O47">
      <v>42683</v>
    </oc>
    <nc r="O47"/>
  </rcc>
  <rcc rId="66130" sId="12">
    <oc r="P47">
      <v>2047</v>
    </oc>
    <nc r="P47"/>
  </rcc>
  <rcc rId="66131" sId="12">
    <oc r="B566" t="inlineStr">
      <is>
        <t>Дербентские  РЭС                              ДЭС</t>
      </is>
    </oc>
    <nc r="B566"/>
  </rcc>
  <rcc rId="66132" sId="12">
    <oc r="C566">
      <v>555</v>
    </oc>
    <nc r="C566"/>
  </rcc>
  <rcc rId="66133" sId="12">
    <oc r="D566">
      <v>42682</v>
    </oc>
    <nc r="D566"/>
  </rcc>
  <rcc rId="66134" sId="12">
    <oc r="E566" t="inlineStr">
      <is>
        <t>Манапов Муса Магомедович</t>
      </is>
    </oc>
    <nc r="E566"/>
  </rcc>
  <rcc rId="66135" sId="12">
    <oc r="F566" t="inlineStr">
      <is>
        <t>жилой дом</t>
      </is>
    </oc>
    <nc r="F566"/>
  </rcc>
  <rcc rId="66136" sId="12">
    <oc r="G566" t="inlineStr">
      <is>
        <t>Дербентский район, с.Сабнова</t>
      </is>
    </oc>
    <nc r="G566"/>
  </rcc>
  <rcc rId="66137" sId="12">
    <oc r="H566">
      <v>5</v>
    </oc>
    <nc r="H566"/>
  </rcc>
  <rcc rId="66138" sId="12">
    <oc r="I566">
      <v>5</v>
    </oc>
    <nc r="I566"/>
  </rcc>
  <rcc rId="66139" sId="12">
    <oc r="J566">
      <v>0</v>
    </oc>
    <nc r="J566"/>
  </rcc>
  <rcc rId="66140" sId="12">
    <oc r="K566">
      <v>0.4</v>
    </oc>
    <nc r="K566"/>
  </rcc>
  <rcc rId="66141" sId="12">
    <oc r="L566" t="inlineStr">
      <is>
        <t>70/160</t>
      </is>
    </oc>
    <nc r="L566"/>
  </rcc>
  <rcc rId="66142" sId="12">
    <oc r="M566" t="inlineStr">
      <is>
        <t>Ф №1</t>
      </is>
    </oc>
    <nc r="M566"/>
  </rcc>
  <rcc rId="66143" sId="12">
    <oc r="N566" t="inlineStr">
      <is>
        <t>Огни</t>
      </is>
    </oc>
    <nc r="N566"/>
  </rcc>
  <rcc rId="66144" sId="12">
    <oc r="O566">
      <v>42683</v>
    </oc>
    <nc r="O566"/>
  </rcc>
  <rcc rId="66145" sId="12">
    <oc r="P566">
      <v>555</v>
    </oc>
    <nc r="P566"/>
  </rcc>
  <rcc rId="66146" sId="12">
    <oc r="B658" t="inlineStr">
      <is>
        <t>Дербентский  РЭС  ДЭС</t>
      </is>
    </oc>
    <nc r="B658"/>
  </rcc>
  <rcc rId="66147" sId="12">
    <oc r="C658">
      <v>647</v>
    </oc>
    <nc r="C658"/>
  </rcc>
  <rcc rId="66148" sId="12">
    <oc r="D658">
      <v>42695</v>
    </oc>
    <nc r="D658"/>
  </rcc>
  <rcc rId="66149" sId="12">
    <oc r="E658" t="inlineStr">
      <is>
        <t>Дашдиева Бесире Агаевна</t>
      </is>
    </oc>
    <nc r="E658"/>
  </rcc>
  <rcc rId="66150" sId="12">
    <oc r="F658" t="inlineStr">
      <is>
        <t>жилой дом</t>
      </is>
    </oc>
    <nc r="F658"/>
  </rcc>
  <rcc rId="66151" sId="12">
    <oc r="G658" t="inlineStr">
      <is>
        <t>г.Даг.Огни, ул.Марданоа,21</t>
      </is>
    </oc>
    <nc r="G658"/>
  </rcc>
  <rcc rId="66152" sId="12">
    <oc r="H658">
      <v>3</v>
    </oc>
    <nc r="H658"/>
  </rcc>
  <rcc rId="66153" sId="12">
    <oc r="I658">
      <v>3</v>
    </oc>
    <nc r="I658"/>
  </rcc>
  <rcc rId="66154" sId="12">
    <oc r="J658">
      <v>0</v>
    </oc>
    <nc r="J658"/>
  </rcc>
  <rcc rId="66155" sId="12">
    <oc r="K658">
      <v>0.4</v>
    </oc>
    <nc r="K658"/>
  </rcc>
  <rcc rId="66156" sId="12">
    <oc r="L658" t="inlineStr">
      <is>
        <t>68/250</t>
      </is>
    </oc>
    <nc r="L658"/>
  </rcc>
  <rcc rId="66157" sId="12">
    <oc r="M658" t="inlineStr">
      <is>
        <t>Ф №1</t>
      </is>
    </oc>
    <nc r="M658"/>
  </rcc>
  <rcc rId="66158" sId="12">
    <oc r="N658" t="inlineStr">
      <is>
        <t>Огни</t>
      </is>
    </oc>
    <nc r="N658"/>
  </rcc>
  <rcc rId="66159" sId="12">
    <oc r="O658">
      <v>42696</v>
    </oc>
    <nc r="O658"/>
  </rcc>
  <rcc rId="66160" sId="12">
    <oc r="P658">
      <v>647</v>
    </oc>
    <nc r="P658"/>
  </rcc>
  <rcc rId="66161" sId="12">
    <oc r="B111" t="inlineStr">
      <is>
        <t>Дербентские РЭС</t>
      </is>
    </oc>
    <nc r="B111"/>
  </rcc>
  <rcc rId="66162" sId="12">
    <oc r="C111">
      <v>2067</v>
    </oc>
    <nc r="C111"/>
  </rcc>
  <rcc rId="66163" sId="12">
    <oc r="D111">
      <v>42695</v>
    </oc>
    <nc r="D111"/>
  </rcc>
  <rcc rId="66164" sId="12">
    <oc r="E111" t="inlineStr">
      <is>
        <t>Гаджиев Арсен Абдуллаевич</t>
      </is>
    </oc>
    <nc r="E111"/>
  </rcc>
  <rcc rId="66165" sId="12">
    <oc r="F111" t="inlineStr">
      <is>
        <t>АЗС</t>
      </is>
    </oc>
    <nc r="F111"/>
  </rcc>
  <rcc rId="66166" sId="12">
    <oc r="G111" t="inlineStr">
      <is>
        <t>РД, г.Дагестанские Огни, просп. Дагестанский, 2</t>
      </is>
    </oc>
    <nc r="G111"/>
  </rcc>
  <rcc rId="66167" sId="12">
    <oc r="H111">
      <v>25</v>
    </oc>
    <nc r="H111"/>
  </rcc>
  <rcc rId="66168" sId="12">
    <oc r="I111">
      <v>25</v>
    </oc>
    <nc r="I111"/>
  </rcc>
  <rcc rId="66169" sId="12">
    <oc r="J111">
      <v>0</v>
    </oc>
    <nc r="J111"/>
  </rcc>
  <rcc rId="66170" sId="12">
    <oc r="K111">
      <v>6</v>
    </oc>
    <nc r="K111"/>
  </rcc>
  <rcc rId="66171" sId="12">
    <oc r="L111" t="inlineStr">
      <is>
        <t>40 кВА</t>
      </is>
    </oc>
    <nc r="L111"/>
  </rcc>
  <rcc rId="66172" sId="12">
    <oc r="M111" t="inlineStr">
      <is>
        <t>ф № 1</t>
      </is>
    </oc>
    <nc r="M111"/>
  </rcc>
  <rcc rId="66173" sId="12">
    <oc r="N111" t="inlineStr">
      <is>
        <t>Огни 110/6 кВ</t>
      </is>
    </oc>
    <nc r="N111"/>
  </rcc>
  <rcc rId="66174" sId="12">
    <oc r="O111">
      <v>42695</v>
    </oc>
    <nc r="O111"/>
  </rcc>
  <rcc rId="66175" sId="12">
    <oc r="P111">
      <v>2113</v>
    </oc>
    <nc r="P111"/>
  </rcc>
  <rcc rId="66176" sId="12">
    <oc r="L302" t="inlineStr">
      <is>
        <t>100 кВА</t>
      </is>
    </oc>
    <nc r="L302"/>
  </rcc>
  <rcc rId="66177" sId="12">
    <oc r="B483" t="inlineStr">
      <is>
        <t>Кизлярский РЭС/ПУ ЗЭС</t>
      </is>
    </oc>
    <nc r="B483"/>
  </rcc>
  <rcc rId="66178" sId="12">
    <oc r="C483">
      <v>266</v>
    </oc>
    <nc r="C483"/>
  </rcc>
  <rcc rId="66179" sId="12">
    <oc r="D483">
      <v>42676</v>
    </oc>
    <nc r="D483"/>
  </rcc>
  <rcc rId="66180" sId="12">
    <oc r="E483" t="inlineStr">
      <is>
        <t>Маламагомедова Асият Рамазановна</t>
      </is>
    </oc>
    <nc r="E483"/>
  </rcc>
  <rcc rId="66181" sId="12">
    <oc r="F483" t="inlineStr">
      <is>
        <t>жилой дом</t>
      </is>
    </oc>
    <nc r="F483"/>
  </rcc>
  <rcc rId="66182" sId="12">
    <oc r="G483" t="inlineStr">
      <is>
        <t>Кизлярский район, с. Южное</t>
      </is>
    </oc>
    <nc r="G483"/>
  </rcc>
  <rcc rId="66183" sId="12">
    <oc r="H483">
      <v>4</v>
    </oc>
    <nc r="H483"/>
  </rcc>
  <rcc rId="66184" sId="12">
    <oc r="I483">
      <v>4</v>
    </oc>
    <nc r="I483"/>
  </rcc>
  <rcc rId="66185" sId="12">
    <oc r="J483">
      <v>0</v>
    </oc>
    <nc r="J483"/>
  </rcc>
  <rcc rId="66186" sId="12">
    <oc r="K483">
      <v>0.4</v>
    </oc>
    <nc r="K483"/>
  </rcc>
  <rcc rId="66187" sId="12">
    <oc r="L483" t="inlineStr">
      <is>
        <t>030522/400 кВА</t>
      </is>
    </oc>
    <nc r="L483"/>
  </rcc>
  <rcc rId="66188" sId="12">
    <oc r="M483" t="inlineStr">
      <is>
        <t>ф№5</t>
      </is>
    </oc>
    <nc r="M483"/>
  </rcc>
  <rcc rId="66189" sId="12">
    <oc r="N483" t="inlineStr">
      <is>
        <t>Октябрьская</t>
      </is>
    </oc>
    <nc r="N483"/>
  </rcc>
  <rcc rId="66190" sId="12">
    <oc r="O483">
      <v>42676</v>
    </oc>
    <nc r="O483"/>
  </rcc>
  <rcc rId="66191" sId="12">
    <oc r="P483">
      <v>266</v>
    </oc>
    <nc r="P483"/>
  </rcc>
  <rcc rId="66192" sId="12">
    <oc r="B520" t="inlineStr">
      <is>
        <t>Кизлярский РЭС/ПУ ЗЭС</t>
      </is>
    </oc>
    <nc r="B520"/>
  </rcc>
  <rcc rId="66193" sId="12">
    <oc r="C520">
      <v>303</v>
    </oc>
    <nc r="C520"/>
  </rcc>
  <rcc rId="66194" sId="12">
    <oc r="D520">
      <v>42709</v>
    </oc>
    <nc r="D520"/>
  </rcc>
  <rcc rId="66195" sId="12">
    <oc r="E520" t="inlineStr">
      <is>
        <t>Забурева Алимат Ибаевна</t>
      </is>
    </oc>
    <nc r="E520"/>
  </rcc>
  <rcc rId="66196" sId="12">
    <oc r="F520" t="inlineStr">
      <is>
        <t>жилой дом</t>
      </is>
    </oc>
    <nc r="F520"/>
  </rcc>
  <rcc rId="66197" sId="12">
    <oc r="G520" t="inlineStr">
      <is>
        <t>Кизлярский район, с. Рыбалко</t>
      </is>
    </oc>
    <nc r="G520"/>
  </rcc>
  <rcc rId="66198" sId="12">
    <oc r="H520">
      <v>4</v>
    </oc>
    <nc r="H520"/>
  </rcc>
  <rcc rId="66199" sId="12">
    <oc r="I520">
      <v>4</v>
    </oc>
    <nc r="I520"/>
  </rcc>
  <rcc rId="66200" sId="12">
    <oc r="J520">
      <v>0</v>
    </oc>
    <nc r="J520"/>
  </rcc>
  <rcc rId="66201" sId="12">
    <oc r="K520">
      <v>0.4</v>
    </oc>
    <nc r="K520"/>
  </rcc>
  <rcc rId="66202" sId="12">
    <oc r="L520" t="inlineStr">
      <is>
        <t>030607/100 кВА</t>
      </is>
    </oc>
    <nc r="L520"/>
  </rcc>
  <rcc rId="66203" sId="12">
    <oc r="M520" t="inlineStr">
      <is>
        <t>ф№6</t>
      </is>
    </oc>
    <nc r="M520"/>
  </rcc>
  <rcc rId="66204" sId="12">
    <oc r="N520" t="inlineStr">
      <is>
        <t>Октябрьская</t>
      </is>
    </oc>
    <nc r="N520"/>
  </rcc>
  <rcc rId="66205" sId="12">
    <oc r="O520">
      <v>42709</v>
    </oc>
    <nc r="O520"/>
  </rcc>
  <rcc rId="66206" sId="12">
    <oc r="P520">
      <v>303</v>
    </oc>
    <nc r="P520"/>
  </rcc>
  <rcc rId="66207" sId="12">
    <oc r="B529" t="inlineStr">
      <is>
        <t>Кизлярский РЭС/ПУ ЗЭС</t>
      </is>
    </oc>
    <nc r="B529"/>
  </rcc>
  <rcc rId="66208" sId="12">
    <oc r="C529">
      <v>312</v>
    </oc>
    <nc r="C529"/>
  </rcc>
  <rcc rId="66209" sId="12">
    <oc r="D529">
      <v>42724</v>
    </oc>
    <nc r="D529"/>
  </rcc>
  <rcc rId="66210" sId="12">
    <oc r="E529" t="inlineStr">
      <is>
        <t>Майкоев Джаватхан Шейхмагомедович</t>
      </is>
    </oc>
    <nc r="E529"/>
  </rcc>
  <rcc rId="66211" sId="12">
    <oc r="F529" t="inlineStr">
      <is>
        <t>жилой дом</t>
      </is>
    </oc>
    <nc r="F529"/>
  </rcc>
  <rcc rId="66212" sId="12">
    <oc r="G529" t="inlineStr">
      <is>
        <t>Кизлярский район, с. Рыбалко</t>
      </is>
    </oc>
    <nc r="G529"/>
  </rcc>
  <rcc rId="66213" sId="12">
    <oc r="H529">
      <v>4</v>
    </oc>
    <nc r="H529"/>
  </rcc>
  <rcc rId="66214" sId="12">
    <oc r="I529">
      <v>4</v>
    </oc>
    <nc r="I529"/>
  </rcc>
  <rcc rId="66215" sId="12">
    <oc r="J529">
      <v>0</v>
    </oc>
    <nc r="J529"/>
  </rcc>
  <rcc rId="66216" sId="12">
    <oc r="K529">
      <v>0.4</v>
    </oc>
    <nc r="K529"/>
  </rcc>
  <rcc rId="66217" sId="12">
    <oc r="L529" t="inlineStr">
      <is>
        <t>030608/250 кВА</t>
      </is>
    </oc>
    <nc r="L529"/>
  </rcc>
  <rcc rId="66218" sId="12">
    <oc r="M529" t="inlineStr">
      <is>
        <t>ф№6</t>
      </is>
    </oc>
    <nc r="M529"/>
  </rcc>
  <rcc rId="66219" sId="12">
    <oc r="N529" t="inlineStr">
      <is>
        <t>Октябрьская</t>
      </is>
    </oc>
    <nc r="N529"/>
  </rcc>
  <rcc rId="66220" sId="12">
    <oc r="O529">
      <v>42724</v>
    </oc>
    <nc r="O529"/>
  </rcc>
  <rcc rId="66221" sId="12">
    <oc r="P529">
      <v>312</v>
    </oc>
    <nc r="P529"/>
  </rcc>
  <rcc rId="66222" sId="12">
    <oc r="B332" t="inlineStr">
      <is>
        <t>Кизлярские РЭС</t>
      </is>
    </oc>
    <nc r="B332"/>
  </rcc>
  <rcc rId="66223" sId="12">
    <oc r="C332">
      <v>2296</v>
    </oc>
    <nc r="C332"/>
  </rcc>
  <rcc rId="66224" sId="12">
    <oc r="D332">
      <v>42725</v>
    </oc>
    <nc r="D332"/>
  </rcc>
  <rcc rId="66225" sId="12">
    <oc r="E332" t="inlineStr">
      <is>
        <t>Алиев Рамазан Гаджимагадович</t>
      </is>
    </oc>
    <nc r="E332"/>
  </rcc>
  <rcc rId="66226" sId="12">
    <oc r="F332" t="inlineStr">
      <is>
        <t>КФХ и жилой дом</t>
      </is>
    </oc>
    <nc r="F332"/>
  </rcc>
  <rcc rId="66227" sId="12">
    <oc r="G332" t="inlineStr">
      <is>
        <t>РД, Кизлярский район, с. Южное</t>
      </is>
    </oc>
    <nc r="G332"/>
  </rcc>
  <rcc rId="66228" sId="12">
    <oc r="H332">
      <v>6</v>
    </oc>
    <nc r="H332"/>
  </rcc>
  <rcc rId="66229" sId="12">
    <oc r="I332">
      <v>6</v>
    </oc>
    <nc r="I332"/>
  </rcc>
  <rcc rId="66230" sId="12">
    <oc r="J332">
      <v>0</v>
    </oc>
    <nc r="J332"/>
  </rcc>
  <rcc rId="66231" sId="12">
    <oc r="K332">
      <v>10</v>
    </oc>
    <nc r="K332"/>
  </rcc>
  <rcc rId="66232" sId="12">
    <oc r="L332" t="inlineStr">
      <is>
        <t>10 кВА</t>
      </is>
    </oc>
    <nc r="L332"/>
  </rcc>
  <rcc rId="66233" sId="12">
    <oc r="M332" t="inlineStr">
      <is>
        <t>ф №5</t>
      </is>
    </oc>
    <nc r="M332"/>
  </rcc>
  <rcc rId="66234" sId="12">
    <oc r="N332" t="inlineStr">
      <is>
        <t>Октябрьская 35/10 кВ</t>
      </is>
    </oc>
    <nc r="N332"/>
  </rcc>
  <rcc rId="66235" sId="12">
    <oc r="O332">
      <v>42725</v>
    </oc>
    <nc r="O332"/>
  </rcc>
  <rcc rId="66236" sId="12">
    <oc r="P332">
      <v>2334</v>
    </oc>
    <nc r="P332"/>
  </rcc>
  <rcc rId="66237" sId="12">
    <oc r="L17" t="inlineStr">
      <is>
        <t>4*400 кВА</t>
      </is>
    </oc>
    <nc r="L17"/>
  </rcc>
  <rcc rId="66238" sId="12">
    <oc r="L272" t="inlineStr">
      <is>
        <t>17/630</t>
      </is>
    </oc>
    <nc r="L272"/>
  </rcc>
  <rcc rId="66239" sId="12">
    <oc r="B164" t="inlineStr">
      <is>
        <t>Дербентские РЭС</t>
      </is>
    </oc>
    <nc r="B164"/>
  </rcc>
  <rcc rId="66240" sId="12">
    <oc r="C164">
      <v>2120</v>
    </oc>
    <nc r="C164"/>
  </rcc>
  <rcc rId="66241" sId="12">
    <oc r="D164">
      <v>42702</v>
    </oc>
    <nc r="D164"/>
  </rcc>
  <rcc rId="66242" sId="12">
    <oc r="E164" t="inlineStr">
      <is>
        <t>Вагабова Таиса Бейдуллаевна</t>
      </is>
    </oc>
    <nc r="E164"/>
  </rcc>
  <rcc rId="66243" sId="12">
    <oc r="F164" t="inlineStr">
      <is>
        <t>магазин</t>
      </is>
    </oc>
    <nc r="F164"/>
  </rcc>
  <rcc rId="66244" sId="12">
    <oc r="G164" t="inlineStr">
      <is>
        <t>РД. Дербентский район, пгт. Белиджи, ул.З. Арухова</t>
      </is>
    </oc>
    <nc r="G164"/>
  </rcc>
  <rcc rId="66245" sId="12">
    <oc r="H164">
      <v>12</v>
    </oc>
    <nc r="H164"/>
  </rcc>
  <rcc rId="66246" sId="12">
    <oc r="I164">
      <v>12</v>
    </oc>
    <nc r="I164"/>
  </rcc>
  <rcc rId="66247" sId="12">
    <oc r="J164">
      <v>0</v>
    </oc>
    <nc r="J164"/>
  </rcc>
  <rcc rId="66248" sId="12">
    <oc r="K164">
      <v>0.4</v>
    </oc>
    <nc r="K164"/>
  </rcc>
  <rcc rId="66249" sId="12">
    <oc r="L164" t="inlineStr">
      <is>
        <t>35/0,4/1600</t>
      </is>
    </oc>
    <nc r="L164"/>
  </rcc>
  <rcc rId="66250" sId="12">
    <oc r="N164" t="inlineStr">
      <is>
        <t>Пионер</t>
      </is>
    </oc>
    <nc r="N164"/>
  </rcc>
  <rcc rId="66251" sId="12">
    <oc r="O164">
      <v>42704</v>
    </oc>
    <nc r="O164"/>
  </rcc>
  <rcc rId="66252" sId="12">
    <oc r="P164">
      <v>2166</v>
    </oc>
    <nc r="P164"/>
  </rcc>
  <rcc rId="66253" sId="12">
    <oc r="B468" t="inlineStr">
      <is>
        <t xml:space="preserve"> ЦЭС
ЦРЭС</t>
      </is>
    </oc>
    <nc r="B468"/>
  </rcc>
  <rcc rId="66254" sId="12">
    <oc r="C468">
      <v>170</v>
    </oc>
    <nc r="C468"/>
  </rcc>
  <rcc rId="66255" sId="12">
    <oc r="D468">
      <v>42713</v>
    </oc>
    <nc r="D468"/>
  </rcc>
  <rcc rId="66256" sId="12">
    <oc r="E468" t="inlineStr">
      <is>
        <t>Айдамиров
Цаххай Зайнулабидович</t>
      </is>
    </oc>
    <nc r="E468"/>
  </rcc>
  <rcc rId="66257" sId="12">
    <oc r="F468" t="inlineStr">
      <is>
        <t>жилой дом</t>
      </is>
    </oc>
    <nc r="F468"/>
  </rcc>
  <rcc rId="66258" sId="12">
    <oc r="G468" t="inlineStr">
      <is>
        <t>РД 
Новолакский район с.. Дучи</t>
      </is>
    </oc>
    <nc r="G468"/>
  </rcc>
  <rcc rId="66259" sId="12">
    <oc r="H468">
      <v>4</v>
    </oc>
    <nc r="H468"/>
  </rcc>
  <rcc rId="66260" sId="12">
    <oc r="I468">
      <v>4</v>
    </oc>
    <nc r="I468"/>
  </rcc>
  <rcc rId="66261" sId="12">
    <oc r="J468">
      <v>0</v>
    </oc>
    <nc r="J468"/>
  </rcc>
  <rcc rId="66262" sId="12">
    <oc r="K468">
      <v>0.4</v>
    </oc>
    <nc r="K468"/>
  </rcc>
  <rcc rId="66263" sId="12">
    <oc r="L468" t="inlineStr">
      <is>
        <t>224/160</t>
      </is>
    </oc>
    <nc r="L468"/>
  </rcc>
  <rcc rId="66264" sId="12">
    <oc r="M468" t="inlineStr">
      <is>
        <t>ф4</t>
      </is>
    </oc>
    <nc r="M468"/>
  </rcc>
  <rcc rId="66265" sId="12">
    <oc r="N468" t="inlineStr">
      <is>
        <t xml:space="preserve">Полигон 
Солнце </t>
      </is>
    </oc>
    <nc r="N468"/>
  </rcc>
  <rcc rId="66266" sId="12">
    <oc r="O468">
      <v>42713</v>
    </oc>
    <nc r="O468"/>
  </rcc>
  <rcc rId="66267" sId="12">
    <oc r="P468">
      <v>170</v>
    </oc>
    <nc r="P468"/>
  </rcc>
  <rcc rId="66268" sId="12">
    <oc r="B470" t="inlineStr">
      <is>
        <t xml:space="preserve"> ЦЭС
ЦРЭС</t>
      </is>
    </oc>
    <nc r="B470"/>
  </rcc>
  <rcc rId="66269" sId="12">
    <oc r="C470">
      <v>172</v>
    </oc>
    <nc r="C470"/>
  </rcc>
  <rcc rId="66270" sId="12">
    <oc r="D470">
      <v>42713</v>
    </oc>
    <nc r="D470"/>
  </rcc>
  <rcc rId="66271" sId="12">
    <oc r="E470" t="inlineStr">
      <is>
        <t>Омаров
 Курбан Джамалутинович</t>
      </is>
    </oc>
    <nc r="E470"/>
  </rcc>
  <rcc rId="66272" sId="12">
    <oc r="F470" t="inlineStr">
      <is>
        <t>жилой дом</t>
      </is>
    </oc>
    <nc r="F470"/>
  </rcc>
  <rcc rId="66273" sId="12">
    <oc r="G470" t="inlineStr">
      <is>
        <r>
          <t xml:space="preserve">Новолакский </t>
        </r>
        <r>
          <rPr>
            <sz val="12"/>
            <color theme="1"/>
            <rFont val="Times New Roman"/>
            <family val="1"/>
            <charset val="204"/>
          </rPr>
          <t>район  
 с.  Чапаево</t>
        </r>
      </is>
    </oc>
    <nc r="G470"/>
  </rcc>
  <rcc rId="66274" sId="12">
    <oc r="H470">
      <v>5</v>
    </oc>
    <nc r="H470"/>
  </rcc>
  <rcc rId="66275" sId="12">
    <oc r="I470">
      <v>5</v>
    </oc>
    <nc r="I470"/>
  </rcc>
  <rcc rId="66276" sId="12">
    <oc r="J470">
      <v>0</v>
    </oc>
    <nc r="J470"/>
  </rcc>
  <rcc rId="66277" sId="12">
    <oc r="K470">
      <v>0.4</v>
    </oc>
    <nc r="K470"/>
  </rcc>
  <rcc rId="66278" sId="12">
    <oc r="L470" t="inlineStr">
      <is>
        <t xml:space="preserve">234/160 </t>
      </is>
    </oc>
    <nc r="L470"/>
  </rcc>
  <rcc rId="66279" sId="12">
    <oc r="M470" t="inlineStr">
      <is>
        <t>ф4</t>
      </is>
    </oc>
    <nc r="M470"/>
  </rcc>
  <rcc rId="66280" sId="12">
    <oc r="N470" t="inlineStr">
      <is>
        <t xml:space="preserve">Полигон 
Солнце </t>
      </is>
    </oc>
    <nc r="N470"/>
  </rcc>
  <rcc rId="66281" sId="12">
    <oc r="O470">
      <v>42713</v>
    </oc>
    <nc r="O470"/>
  </rcc>
  <rcc rId="66282" sId="12">
    <oc r="P470">
      <v>172</v>
    </oc>
    <nc r="P470"/>
  </rcc>
  <rcc rId="66283" sId="12">
    <oc r="B472" t="inlineStr">
      <is>
        <t xml:space="preserve"> ЦЭС
ЦРЭС</t>
      </is>
    </oc>
    <nc r="B472"/>
  </rcc>
  <rcc rId="66284" sId="12">
    <oc r="C472">
      <v>174</v>
    </oc>
    <nc r="C472"/>
  </rcc>
  <rcc rId="66285" sId="12">
    <oc r="D472">
      <v>42717</v>
    </oc>
    <nc r="D472"/>
  </rcc>
  <rcc rId="66286" sId="12">
    <oc r="E472" t="inlineStr">
      <is>
        <t xml:space="preserve">Магомедов
 Абдула  Исмаилович </t>
      </is>
    </oc>
    <nc r="E472"/>
  </rcc>
  <rcc rId="66287" sId="12">
    <oc r="F472" t="inlineStr">
      <is>
        <t>жилой дом</t>
      </is>
    </oc>
    <nc r="F472"/>
  </rcc>
  <rcc rId="66288" sId="12">
    <oc r="G472" t="inlineStr">
      <is>
        <t>г. Махачкале, 
ТСЖ « Лазурный берег», дача №28</t>
      </is>
    </oc>
    <nc r="G472"/>
  </rcc>
  <rcc rId="66289" sId="12">
    <oc r="H472">
      <v>10</v>
    </oc>
    <nc r="H472"/>
  </rcc>
  <rcc rId="66290" sId="12">
    <oc r="I472">
      <v>10</v>
    </oc>
    <nc r="I472"/>
  </rcc>
  <rcc rId="66291" sId="12">
    <oc r="J472">
      <v>0</v>
    </oc>
    <nc r="J472"/>
  </rcc>
  <rcc rId="66292" sId="12">
    <oc r="K472">
      <v>0.4</v>
    </oc>
    <nc r="K472"/>
  </rcc>
  <rcc rId="66293" sId="12">
    <oc r="L472" t="inlineStr">
      <is>
        <t xml:space="preserve">130/100 </t>
      </is>
    </oc>
    <nc r="L472"/>
  </rcc>
  <rcc rId="66294" sId="12">
    <oc r="M472" t="inlineStr">
      <is>
        <t>ф10</t>
      </is>
    </oc>
    <nc r="M472"/>
  </rcc>
  <rcc rId="66295" sId="12">
    <oc r="N472" t="inlineStr">
      <is>
        <t xml:space="preserve">Полигон 
Солнце </t>
      </is>
    </oc>
    <nc r="N472"/>
  </rcc>
  <rcc rId="66296" sId="12">
    <oc r="O472">
      <v>42717</v>
    </oc>
    <nc r="O472"/>
  </rcc>
  <rcc rId="66297" sId="12">
    <oc r="P472">
      <v>174</v>
    </oc>
    <nc r="P472"/>
  </rcc>
  <rcc rId="66298" sId="12">
    <oc r="B477" t="inlineStr">
      <is>
        <t xml:space="preserve"> ЦЭС
ЦРЭС</t>
      </is>
    </oc>
    <nc r="B477"/>
  </rcc>
  <rcc rId="66299" sId="12">
    <oc r="C477">
      <v>179</v>
    </oc>
    <nc r="C477"/>
  </rcc>
  <rcc rId="66300" sId="12">
    <oc r="D477">
      <v>42724</v>
    </oc>
    <nc r="D477"/>
  </rcc>
  <rcc rId="66301" sId="12">
    <oc r="E477" t="inlineStr">
      <is>
        <t xml:space="preserve">Магомедов  
Магомед Пахруланабович </t>
      </is>
    </oc>
    <nc r="E477"/>
  </rcc>
  <rcc rId="66302" sId="12">
    <oc r="F477" t="inlineStr">
      <is>
        <t>жилой дом</t>
      </is>
    </oc>
    <nc r="F477"/>
  </rcc>
  <rcc rId="66303" sId="12">
    <oc r="G477" t="inlineStr">
      <is>
        <t>г. Махачкала,
 дач. пос. Кр. Балка, СНТ « Дагэнерго», -линия, №8</t>
      </is>
    </oc>
    <nc r="G477"/>
  </rcc>
  <rcc rId="66304" sId="12">
    <oc r="H477">
      <v>3</v>
    </oc>
    <nc r="H477"/>
  </rcc>
  <rcc rId="66305" sId="12">
    <oc r="I477">
      <v>3</v>
    </oc>
    <nc r="I477"/>
  </rcc>
  <rcc rId="66306" sId="12">
    <oc r="J477">
      <v>0</v>
    </oc>
    <nc r="J477"/>
  </rcc>
  <rcc rId="66307" sId="12">
    <oc r="K477">
      <v>0.4</v>
    </oc>
    <nc r="K477"/>
  </rcc>
  <rcc rId="66308" sId="12">
    <oc r="L477" t="inlineStr">
      <is>
        <t xml:space="preserve">91/100 </t>
      </is>
    </oc>
    <nc r="L477"/>
  </rcc>
  <rcc rId="66309" sId="12">
    <oc r="M477" t="inlineStr">
      <is>
        <t>ф1</t>
      </is>
    </oc>
    <nc r="M477"/>
  </rcc>
  <rcc rId="66310" sId="12">
    <oc r="N477" t="inlineStr">
      <is>
        <t>Полигон Солнце</t>
      </is>
    </oc>
    <nc r="N477"/>
  </rcc>
  <rcc rId="66311" sId="12">
    <oc r="O477">
      <v>42724</v>
    </oc>
    <nc r="O477"/>
  </rcc>
  <rcc rId="66312" sId="12">
    <oc r="P477">
      <v>179</v>
    </oc>
    <nc r="P477"/>
  </rcc>
  <rcc rId="66313" sId="12">
    <oc r="B478" t="inlineStr">
      <is>
        <t xml:space="preserve"> ЦЭС
ЦРЭС</t>
      </is>
    </oc>
    <nc r="B478"/>
  </rcc>
  <rcc rId="66314" sId="12">
    <oc r="C478">
      <v>180</v>
    </oc>
    <nc r="C478"/>
  </rcc>
  <rcc rId="66315" sId="12">
    <oc r="D478">
      <v>42724</v>
    </oc>
    <nc r="D478"/>
  </rcc>
  <rcc rId="66316" sId="12">
    <oc r="E478" t="inlineStr">
      <is>
        <t xml:space="preserve">Захаров
 Роман Валерьевич </t>
      </is>
    </oc>
    <nc r="E478"/>
  </rcc>
  <rcc rId="66317" sId="12">
    <oc r="F478" t="inlineStr">
      <is>
        <t>жилой дом</t>
      </is>
    </oc>
    <nc r="F478"/>
  </rcc>
  <rcc rId="66318" sId="12">
    <oc r="G478" t="inlineStr">
      <is>
        <t>г. Махачкала, 
дач. пос. Кр. Балка, СНТ « Дагэнерго», 1-линия, №9</t>
      </is>
    </oc>
    <nc r="G478"/>
  </rcc>
  <rcc rId="66319" sId="12">
    <oc r="H478">
      <v>3</v>
    </oc>
    <nc r="H478"/>
  </rcc>
  <rcc rId="66320" sId="12">
    <oc r="I478">
      <v>3</v>
    </oc>
    <nc r="I478"/>
  </rcc>
  <rcc rId="66321" sId="12">
    <oc r="J478">
      <v>0</v>
    </oc>
    <nc r="J478"/>
  </rcc>
  <rcc rId="66322" sId="12">
    <oc r="K478">
      <v>0.4</v>
    </oc>
    <nc r="K478"/>
  </rcc>
  <rcc rId="66323" sId="12">
    <oc r="L478" t="inlineStr">
      <is>
        <t xml:space="preserve">91/100 </t>
      </is>
    </oc>
    <nc r="L478"/>
  </rcc>
  <rcc rId="66324" sId="12">
    <oc r="M478" t="inlineStr">
      <is>
        <t>ф1</t>
      </is>
    </oc>
    <nc r="M478"/>
  </rcc>
  <rcc rId="66325" sId="12">
    <oc r="N478" t="inlineStr">
      <is>
        <t>Полигон Солнце</t>
      </is>
    </oc>
    <nc r="N478"/>
  </rcc>
  <rcc rId="66326" sId="12">
    <oc r="O478">
      <v>42724</v>
    </oc>
    <nc r="O478"/>
  </rcc>
  <rcc rId="66327" sId="12">
    <oc r="P478">
      <v>180</v>
    </oc>
    <nc r="P478"/>
  </rcc>
  <rcc rId="66328" sId="12">
    <oc r="B479" t="inlineStr">
      <is>
        <t xml:space="preserve"> ЦЭС
ЦРЭС</t>
      </is>
    </oc>
    <nc r="B479"/>
  </rcc>
  <rcc rId="66329" sId="12">
    <oc r="C479">
      <v>181</v>
    </oc>
    <nc r="C479"/>
  </rcc>
  <rcc rId="66330" sId="12">
    <oc r="D479">
      <v>42724</v>
    </oc>
    <nc r="D479"/>
  </rcc>
  <rcc rId="66331" sId="12">
    <oc r="E479" t="inlineStr">
      <is>
        <t>Гаджиева 
Гавагират Нурулислановна</t>
      </is>
    </oc>
    <nc r="E479"/>
  </rcc>
  <rcc rId="66332" sId="12">
    <oc r="F479" t="inlineStr">
      <is>
        <t>жилой дом</t>
      </is>
    </oc>
    <nc r="F479"/>
  </rcc>
  <rcc rId="66333" sId="12">
    <oc r="G479" t="inlineStr">
      <is>
        <t>Новолакский 
район с.  Новокули</t>
      </is>
    </oc>
    <nc r="G479"/>
  </rcc>
  <rcc rId="66334" sId="12">
    <oc r="H479">
      <v>3</v>
    </oc>
    <nc r="H479"/>
  </rcc>
  <rcc rId="66335" sId="12">
    <oc r="I479">
      <v>3</v>
    </oc>
    <nc r="I479"/>
  </rcc>
  <rcc rId="66336" sId="12">
    <oc r="J479">
      <v>0</v>
    </oc>
    <nc r="J479"/>
  </rcc>
  <rcc rId="66337" sId="12">
    <oc r="K479">
      <v>0.4</v>
    </oc>
    <nc r="K479"/>
  </rcc>
  <rcc rId="66338" sId="12">
    <oc r="L479" t="inlineStr">
      <is>
        <t xml:space="preserve">241/160 </t>
      </is>
    </oc>
    <nc r="L479"/>
  </rcc>
  <rcc rId="66339" sId="12">
    <oc r="M479" t="inlineStr">
      <is>
        <t>ф4</t>
      </is>
    </oc>
    <nc r="M479"/>
  </rcc>
  <rcc rId="66340" sId="12">
    <oc r="N479" t="inlineStr">
      <is>
        <t>Полигон Солнце</t>
      </is>
    </oc>
    <nc r="N479"/>
  </rcc>
  <rcc rId="66341" sId="12">
    <oc r="O479">
      <v>42724</v>
    </oc>
    <nc r="O479"/>
  </rcc>
  <rcc rId="66342" sId="12">
    <oc r="P479">
      <v>181</v>
    </oc>
    <nc r="P479"/>
  </rcc>
  <rcc rId="66343" sId="12">
    <oc r="L151" t="inlineStr">
      <is>
        <t>250 кВт</t>
      </is>
    </oc>
    <nc r="L151"/>
  </rcc>
  <rcc rId="66344" sId="12">
    <oc r="B153" t="inlineStr">
      <is>
        <t>Центральные РЭС</t>
      </is>
    </oc>
    <nc r="B153"/>
  </rcc>
  <rcc rId="66345" sId="12">
    <oc r="C153">
      <v>2111</v>
    </oc>
    <nc r="C153"/>
  </rcc>
  <rcc rId="66346" sId="12">
    <oc r="D153">
      <v>42699</v>
    </oc>
    <nc r="D153"/>
  </rcc>
  <rcc rId="66347" sId="12">
    <oc r="E153" t="inlineStr">
      <is>
        <t>Нуцалов Муса Халитович</t>
      </is>
    </oc>
    <nc r="E153"/>
  </rcc>
  <rcc rId="66348" sId="12">
    <oc r="F153" t="inlineStr">
      <is>
        <t>жилой дом</t>
      </is>
    </oc>
    <nc r="F153"/>
  </rcc>
  <rcc rId="66349" sId="12">
    <oc r="G153" t="inlineStr">
      <is>
        <t>РД, Караман-4</t>
      </is>
    </oc>
    <nc r="G153"/>
  </rcc>
  <rcc rId="66350" sId="12">
    <oc r="H153">
      <v>15</v>
    </oc>
    <nc r="H153"/>
  </rcc>
  <rcc rId="66351" sId="12">
    <oc r="I153">
      <v>15</v>
    </oc>
    <nc r="I153"/>
  </rcc>
  <rcc rId="66352" sId="12">
    <oc r="J153">
      <v>0</v>
    </oc>
    <nc r="J153"/>
  </rcc>
  <rcc rId="66353" sId="12">
    <oc r="K153">
      <v>10</v>
    </oc>
    <nc r="K153"/>
  </rcc>
  <rcc rId="66354" sId="12">
    <oc r="L153" t="inlineStr">
      <is>
        <t>25 кВА</t>
      </is>
    </oc>
    <nc r="L153"/>
  </rcc>
  <rcc rId="66355" sId="12">
    <oc r="M153" t="inlineStr">
      <is>
        <t>ф №10</t>
      </is>
    </oc>
    <nc r="M153"/>
  </rcc>
  <rcc rId="66356" sId="12">
    <oc r="N153" t="inlineStr">
      <is>
        <t>Полигон Солнце        35/10 кВ</t>
      </is>
    </oc>
    <nc r="N153"/>
  </rcc>
  <rcc rId="66357" sId="12">
    <oc r="O153">
      <v>42699</v>
    </oc>
    <nc r="O153"/>
  </rcc>
  <rcc rId="66358" sId="12">
    <oc r="P153">
      <v>2155</v>
    </oc>
    <nc r="P153"/>
  </rcc>
  <rcc rId="66359" sId="12">
    <oc r="B114" t="inlineStr">
      <is>
        <t>Центральные РЭС</t>
      </is>
    </oc>
    <nc r="B114"/>
  </rcc>
  <rcc rId="66360" sId="12">
    <oc r="C114">
      <v>2064</v>
    </oc>
    <nc r="C114"/>
  </rcc>
  <rcc rId="66361" sId="12">
    <oc r="D114">
      <v>42692</v>
    </oc>
    <nc r="D114"/>
  </rcc>
  <rcc rId="66362" sId="12">
    <oc r="E114" t="inlineStr">
      <is>
        <t>Гасанова Гулизар Кадировна</t>
      </is>
    </oc>
    <nc r="E114"/>
  </rcc>
  <rcc rId="66363" sId="12">
    <oc r="F114" t="inlineStr">
      <is>
        <t>коммерческое помещение</t>
      </is>
    </oc>
    <nc r="F114"/>
  </rcc>
  <rcc rId="66364" sId="12">
    <oc r="G114" t="inlineStr">
      <is>
        <t>РД, Карабудахкентский район, с. Н.Параул, уч-к "Чергес"</t>
      </is>
    </oc>
    <nc r="G114"/>
  </rcc>
  <rcc rId="66365" sId="12">
    <oc r="H114">
      <v>20</v>
    </oc>
    <nc r="H114"/>
  </rcc>
  <rcc rId="66366" sId="12">
    <oc r="I114">
      <v>20</v>
    </oc>
    <nc r="I114"/>
  </rcc>
  <rcc rId="66367" sId="12">
    <oc r="J114">
      <v>0</v>
    </oc>
    <nc r="J114"/>
  </rcc>
  <rcc rId="66368" sId="12">
    <oc r="K114">
      <v>0.4</v>
    </oc>
    <nc r="K114"/>
  </rcc>
  <rcc rId="66369" sId="12">
    <oc r="L114" t="inlineStr">
      <is>
        <t>348/250</t>
      </is>
    </oc>
    <nc r="L114"/>
  </rcc>
  <rcc rId="66370" sId="12">
    <oc r="M114" t="inlineStr">
      <is>
        <t>ф № 4</t>
      </is>
    </oc>
    <nc r="M114"/>
  </rcc>
  <rcc rId="66371" sId="12">
    <oc r="N114" t="inlineStr">
      <is>
        <t>Полигон Солнце    35/10 кВ</t>
      </is>
    </oc>
    <nc r="N114"/>
  </rcc>
  <rcc rId="66372" sId="12">
    <oc r="O114">
      <v>42695</v>
    </oc>
    <nc r="O114"/>
  </rcc>
  <rcc rId="66373" sId="12">
    <oc r="P114">
      <v>2116</v>
    </oc>
    <nc r="P114"/>
  </rcc>
  <rcc rId="66374" sId="12">
    <oc r="B282" t="inlineStr">
      <is>
        <t>Центральные РЭС</t>
      </is>
    </oc>
    <nc r="B282"/>
  </rcc>
  <rcc rId="66375" sId="12">
    <oc r="C282">
      <v>2238</v>
    </oc>
    <nc r="C282"/>
  </rcc>
  <rcc rId="66376" sId="12">
    <oc r="D282">
      <v>42718</v>
    </oc>
    <nc r="D282"/>
  </rcc>
  <rcc rId="66377" sId="12">
    <oc r="E282" t="inlineStr">
      <is>
        <t>Магомедова Зинат Муртазалиевна</t>
      </is>
    </oc>
    <nc r="E282"/>
  </rcc>
  <rcc rId="66378" sId="12">
    <oc r="F282" t="inlineStr">
      <is>
        <t>теплица</t>
      </is>
    </oc>
    <nc r="F282"/>
  </rcc>
  <rcc rId="66379" sId="12">
    <oc r="G282" t="inlineStr">
      <is>
        <t>РД, Кумторкалинский район, с. Новолакское (Новострой), квартал 33, поз. №11</t>
      </is>
    </oc>
    <nc r="G282"/>
  </rcc>
  <rcc rId="66380" sId="12">
    <oc r="H282">
      <v>3</v>
    </oc>
    <nc r="H282"/>
  </rcc>
  <rcc rId="66381" sId="12">
    <oc r="I282">
      <v>3</v>
    </oc>
    <nc r="I282"/>
  </rcc>
  <rcc rId="66382" sId="12">
    <oc r="J282">
      <v>0</v>
    </oc>
    <nc r="J282"/>
  </rcc>
  <rcc rId="66383" sId="12">
    <oc r="K282">
      <v>0.4</v>
    </oc>
    <nc r="K282"/>
  </rcc>
  <rcc rId="66384" sId="12">
    <oc r="L282" t="inlineStr">
      <is>
        <t>231/160</t>
      </is>
    </oc>
    <nc r="L282"/>
  </rcc>
  <rcc rId="66385" sId="12">
    <oc r="M282" t="inlineStr">
      <is>
        <t>ф №4</t>
      </is>
    </oc>
    <nc r="M282"/>
  </rcc>
  <rcc rId="66386" sId="12">
    <oc r="N282" t="inlineStr">
      <is>
        <t>Полигон Солнце 35/10 кВ</t>
      </is>
    </oc>
    <nc r="N282"/>
  </rcc>
  <rcc rId="66387" sId="12">
    <oc r="O282">
      <v>42718</v>
    </oc>
    <nc r="O282"/>
  </rcc>
  <rcc rId="66388" sId="12">
    <oc r="P282">
      <v>2284</v>
    </oc>
    <nc r="P282"/>
  </rcc>
  <rcc rId="66389" sId="12">
    <oc r="L235" t="inlineStr">
      <is>
        <t>2*100 кВА</t>
      </is>
    </oc>
    <nc r="L235"/>
  </rcc>
  <rcc rId="66390" sId="12">
    <oc r="L236" t="inlineStr">
      <is>
        <t>2*100 кВА</t>
      </is>
    </oc>
    <nc r="L236"/>
  </rcc>
  <rcc rId="66391" sId="12">
    <oc r="B269" t="inlineStr">
      <is>
        <t>МГЭС</t>
      </is>
    </oc>
    <nc r="B269"/>
  </rcc>
  <rcc rId="66392" sId="12">
    <oc r="C269">
      <v>2250</v>
    </oc>
    <nc r="C269"/>
  </rcc>
  <rcc rId="66393" sId="12">
    <oc r="D269">
      <v>42718</v>
    </oc>
    <nc r="D269"/>
  </rcc>
  <rcc rId="66394" sId="12">
    <oc r="E269" t="inlineStr">
      <is>
        <t>Газиева Зинаида Гаджиевна</t>
      </is>
    </oc>
    <nc r="E269"/>
  </rcc>
  <rcc rId="66395" sId="12">
    <oc r="F269" t="inlineStr">
      <is>
        <t>многоквартирный жилой дом (15 кв.)</t>
      </is>
    </oc>
    <nc r="F269"/>
  </rcc>
  <rcc rId="66396" sId="12">
    <oc r="G269" t="inlineStr">
      <is>
        <t>РД, г.Махачкала, Ленинский район, в районе иводопроводной насосной станции Приморского жилого района, участок №13</t>
      </is>
    </oc>
    <nc r="G269"/>
  </rcc>
  <rcc rId="66397" sId="12">
    <oc r="H269">
      <v>45</v>
    </oc>
    <nc r="H269"/>
  </rcc>
  <rcc rId="66398" sId="12">
    <oc r="I269">
      <v>45</v>
    </oc>
    <nc r="I269"/>
  </rcc>
  <rcc rId="66399" sId="12">
    <oc r="J269">
      <v>0</v>
    </oc>
    <nc r="J269"/>
  </rcc>
  <rcc rId="66400" sId="12">
    <oc r="K269">
      <v>0.4</v>
    </oc>
    <nc r="K269"/>
  </rcc>
  <rcc rId="66401" sId="12">
    <oc r="L269" t="inlineStr">
      <is>
        <t>813/250</t>
      </is>
    </oc>
    <nc r="L269"/>
  </rcc>
  <rcc rId="66402" sId="12">
    <oc r="M269" t="inlineStr">
      <is>
        <t>ф №11</t>
      </is>
    </oc>
    <nc r="M269"/>
  </rcc>
  <rcc rId="66403" sId="12">
    <oc r="N269" t="inlineStr">
      <is>
        <t>Приморская</t>
      </is>
    </oc>
    <nc r="N269"/>
  </rcc>
  <rcc rId="66404" sId="12">
    <oc r="O269">
      <v>42718</v>
    </oc>
    <nc r="O269"/>
  </rcc>
  <rcc rId="66405" sId="12">
    <oc r="P269">
      <v>2271</v>
    </oc>
    <nc r="P269"/>
  </rcc>
  <rcc rId="66406" sId="12">
    <oc r="L337" t="inlineStr">
      <is>
        <t>160 кВА</t>
      </is>
    </oc>
    <nc r="L337"/>
  </rcc>
  <rcc rId="66407" sId="12">
    <oc r="B384" t="inlineStr">
      <is>
        <t>МГЭС</t>
      </is>
    </oc>
    <nc r="B384"/>
  </rcc>
  <rcc rId="66408" sId="12">
    <oc r="C384">
      <v>352</v>
    </oc>
    <nc r="C384"/>
  </rcc>
  <rcc rId="66409" sId="12">
    <oc r="D384">
      <v>42675</v>
    </oc>
    <nc r="D384"/>
  </rcc>
  <rcc rId="66410" sId="12">
    <oc r="E384" t="inlineStr">
      <is>
        <t>Абдулвагабов Мизафрудин Шахович</t>
      </is>
    </oc>
    <nc r="E384"/>
  </rcc>
  <rcc rId="66411" sId="12">
    <oc r="F384" t="inlineStr">
      <is>
        <t>жилой дом</t>
      </is>
    </oc>
    <nc r="F384"/>
  </rcc>
  <rcc rId="66412" sId="12">
    <oc r="G384" t="inlineStr">
      <is>
        <t>РД, г.Махачкала, МКР "Иппордо", уч. 542</t>
      </is>
    </oc>
    <nc r="G384"/>
  </rcc>
  <rcc rId="66413" sId="12">
    <oc r="H384">
      <v>10</v>
    </oc>
    <nc r="H384"/>
  </rcc>
  <rcc rId="66414" sId="12">
    <oc r="I384">
      <v>10</v>
    </oc>
    <nc r="I384"/>
  </rcc>
  <rcc rId="66415" sId="12">
    <oc r="J384">
      <v>0</v>
    </oc>
    <nc r="J384"/>
  </rcc>
  <rcc rId="66416" sId="12">
    <oc r="K384">
      <v>0.4</v>
    </oc>
    <nc r="K384"/>
  </rcc>
  <rcc rId="66417" sId="12">
    <oc r="L384" t="inlineStr">
      <is>
        <t>КТП "Скачки"630 кВА</t>
      </is>
    </oc>
    <nc r="L384"/>
  </rcc>
  <rcc rId="66418" sId="12">
    <oc r="M384" t="inlineStr">
      <is>
        <t>ф№13</t>
      </is>
    </oc>
    <nc r="M384"/>
  </rcc>
  <rcc rId="66419" sId="12">
    <oc r="N384" t="inlineStr">
      <is>
        <t>Приморская</t>
      </is>
    </oc>
    <nc r="N384"/>
  </rcc>
  <rcc rId="66420" sId="12">
    <oc r="O384">
      <v>42676</v>
    </oc>
    <nc r="O384"/>
  </rcc>
  <rcc rId="66421" sId="12">
    <oc r="P384">
      <v>352</v>
    </oc>
    <nc r="P384"/>
  </rcc>
  <rcc rId="66422" sId="12">
    <oc r="B385" t="inlineStr">
      <is>
        <t>МГЭС</t>
      </is>
    </oc>
    <nc r="B385"/>
  </rcc>
  <rcc rId="66423" sId="12">
    <oc r="C385">
      <v>353</v>
    </oc>
    <nc r="C385"/>
  </rcc>
  <rcc rId="66424" sId="12">
    <oc r="D385">
      <v>42675</v>
    </oc>
    <nc r="D385"/>
  </rcc>
  <rcc rId="66425" sId="12">
    <oc r="E385" t="inlineStr">
      <is>
        <t>Рамазанова Жанисат Мевлюдовна</t>
      </is>
    </oc>
    <nc r="E385"/>
  </rcc>
  <rcc rId="66426" sId="12">
    <oc r="F385" t="inlineStr">
      <is>
        <t>жилой дом</t>
      </is>
    </oc>
    <nc r="F385"/>
  </rcc>
  <rcc rId="66427" sId="12">
    <oc r="G385" t="inlineStr">
      <is>
        <t>РД ,г.Махачкала МКР Ипподром,уч.№ЗУ-6</t>
      </is>
    </oc>
    <nc r="G385"/>
  </rcc>
  <rcc rId="66428" sId="12">
    <oc r="H385">
      <v>10</v>
    </oc>
    <nc r="H385"/>
  </rcc>
  <rcc rId="66429" sId="12">
    <oc r="I385">
      <v>10</v>
    </oc>
    <nc r="I385"/>
  </rcc>
  <rcc rId="66430" sId="12">
    <oc r="J385">
      <v>0</v>
    </oc>
    <nc r="J385"/>
  </rcc>
  <rcc rId="66431" sId="12">
    <oc r="K385">
      <v>0.4</v>
    </oc>
    <nc r="K385"/>
  </rcc>
  <rcc rId="66432" sId="12">
    <oc r="L385" t="inlineStr">
      <is>
        <t>КТП "Хасбулат"100 кВА</t>
      </is>
    </oc>
    <nc r="L385"/>
  </rcc>
  <rcc rId="66433" sId="12">
    <oc r="M385" t="inlineStr">
      <is>
        <t>ф№13</t>
      </is>
    </oc>
    <nc r="M385"/>
  </rcc>
  <rcc rId="66434" sId="12">
    <oc r="N385" t="inlineStr">
      <is>
        <t>Приморская</t>
      </is>
    </oc>
    <nc r="N385"/>
  </rcc>
  <rcc rId="66435" sId="12">
    <oc r="O385">
      <v>42676</v>
    </oc>
    <nc r="O385"/>
  </rcc>
  <rcc rId="66436" sId="12">
    <oc r="P385">
      <v>353</v>
    </oc>
    <nc r="P385"/>
  </rcc>
  <rcc rId="66437" sId="12">
    <oc r="B386" t="inlineStr">
      <is>
        <t>МГЭС</t>
      </is>
    </oc>
    <nc r="B386"/>
  </rcc>
  <rcc rId="66438" sId="12">
    <oc r="C386">
      <v>354</v>
    </oc>
    <nc r="C386"/>
  </rcc>
  <rcc rId="66439" sId="12">
    <oc r="D386">
      <v>42675</v>
    </oc>
    <nc r="D386"/>
  </rcc>
  <rcc rId="66440" sId="12">
    <oc r="E386" t="inlineStr">
      <is>
        <t>Алибеков Хасплат Алипулатович</t>
      </is>
    </oc>
    <nc r="E386"/>
  </rcc>
  <rcc rId="66441" sId="12">
    <oc r="F386" t="inlineStr">
      <is>
        <t>жилой дом</t>
      </is>
    </oc>
    <nc r="F386"/>
  </rcc>
  <rcc rId="66442" sId="12">
    <oc r="G386" t="inlineStr">
      <is>
        <t>РД ,г.Махачкала МКР Ипподром,уч.№ЗУ-4</t>
      </is>
    </oc>
    <nc r="G386"/>
  </rcc>
  <rcc rId="66443" sId="12">
    <oc r="H386">
      <v>10</v>
    </oc>
    <nc r="H386"/>
  </rcc>
  <rcc rId="66444" sId="12">
    <oc r="I386">
      <v>10</v>
    </oc>
    <nc r="I386"/>
  </rcc>
  <rcc rId="66445" sId="12">
    <oc r="J386">
      <v>0</v>
    </oc>
    <nc r="J386"/>
  </rcc>
  <rcc rId="66446" sId="12">
    <oc r="K386">
      <v>0.4</v>
    </oc>
    <nc r="K386"/>
  </rcc>
  <rcc rId="66447" sId="12">
    <oc r="L386" t="inlineStr">
      <is>
        <t>КТП "Хасбулат"100 кВА</t>
      </is>
    </oc>
    <nc r="L386"/>
  </rcc>
  <rcc rId="66448" sId="12">
    <oc r="M386" t="inlineStr">
      <is>
        <t>ф.№13</t>
      </is>
    </oc>
    <nc r="M386"/>
  </rcc>
  <rcc rId="66449" sId="12">
    <oc r="N386" t="inlineStr">
      <is>
        <t>Приморская</t>
      </is>
    </oc>
    <nc r="N386"/>
  </rcc>
  <rcc rId="66450" sId="12">
    <oc r="O386">
      <v>42676</v>
    </oc>
    <nc r="O386"/>
  </rcc>
  <rcc rId="66451" sId="12">
    <oc r="P386">
      <v>354</v>
    </oc>
    <nc r="P386"/>
  </rcc>
  <rcc rId="66452" sId="12">
    <oc r="B387" t="inlineStr">
      <is>
        <t>МГЭС</t>
      </is>
    </oc>
    <nc r="B387"/>
  </rcc>
  <rcc rId="66453" sId="12">
    <oc r="C387">
      <v>355</v>
    </oc>
    <nc r="C387"/>
  </rcc>
  <rcc rId="66454" sId="12">
    <oc r="D387">
      <v>42675</v>
    </oc>
    <nc r="D387"/>
  </rcc>
  <rcc rId="66455" sId="12">
    <oc r="E387" t="inlineStr">
      <is>
        <t>Гейдарова Зулейха Насрулла Кызы</t>
      </is>
    </oc>
    <nc r="E387"/>
  </rcc>
  <rcc rId="66456" sId="12">
    <oc r="F387" t="inlineStr">
      <is>
        <t>жилой дом</t>
      </is>
    </oc>
    <nc r="F387"/>
  </rcc>
  <rcc rId="66457" sId="12">
    <oc r="G387" t="inlineStr">
      <is>
        <t>РД ,г.Махачкала МКР Ипподром,уч.№ЗУ-7</t>
      </is>
    </oc>
    <nc r="G387"/>
  </rcc>
  <rcc rId="66458" sId="12">
    <oc r="H387">
      <v>10</v>
    </oc>
    <nc r="H387"/>
  </rcc>
  <rcc rId="66459" sId="12">
    <oc r="I387">
      <v>10</v>
    </oc>
    <nc r="I387"/>
  </rcc>
  <rcc rId="66460" sId="12">
    <oc r="J387">
      <v>0</v>
    </oc>
    <nc r="J387"/>
  </rcc>
  <rcc rId="66461" sId="12">
    <oc r="K387">
      <v>0.4</v>
    </oc>
    <nc r="K387"/>
  </rcc>
  <rcc rId="66462" sId="12">
    <oc r="L387" t="inlineStr">
      <is>
        <t>КТП "Хасбулат"100 кВА</t>
      </is>
    </oc>
    <nc r="L387"/>
  </rcc>
  <rcc rId="66463" sId="12">
    <oc r="M387" t="inlineStr">
      <is>
        <t>ф.№13</t>
      </is>
    </oc>
    <nc r="M387"/>
  </rcc>
  <rcc rId="66464" sId="12">
    <oc r="N387" t="inlineStr">
      <is>
        <t>Приморская</t>
      </is>
    </oc>
    <nc r="N387"/>
  </rcc>
  <rcc rId="66465" sId="12">
    <oc r="O387">
      <v>42676</v>
    </oc>
    <nc r="O387"/>
  </rcc>
  <rcc rId="66466" sId="12">
    <oc r="P387">
      <v>355</v>
    </oc>
    <nc r="P387"/>
  </rcc>
  <rcc rId="66467" sId="12">
    <oc r="B388" t="inlineStr">
      <is>
        <t>МГЭС</t>
      </is>
    </oc>
    <nc r="B388"/>
  </rcc>
  <rcc rId="66468" sId="12">
    <oc r="C388">
      <v>356</v>
    </oc>
    <nc r="C388"/>
  </rcc>
  <rcc rId="66469" sId="12">
    <oc r="D388">
      <v>42675</v>
    </oc>
    <nc r="D388"/>
  </rcc>
  <rcc rId="66470" sId="12">
    <oc r="E388" t="inlineStr">
      <is>
        <t xml:space="preserve">Сутаев Рамазан Мамедович </t>
      </is>
    </oc>
    <nc r="E388"/>
  </rcc>
  <rcc rId="66471" sId="12">
    <oc r="F388" t="inlineStr">
      <is>
        <t>жилой дом</t>
      </is>
    </oc>
    <nc r="F388"/>
  </rcc>
  <rcc rId="66472" sId="12">
    <oc r="G388" t="inlineStr">
      <is>
        <t>РД ,г.Махачкала МКР Ипподром,уч.№ЗУ-8</t>
      </is>
    </oc>
    <nc r="G388"/>
  </rcc>
  <rcc rId="66473" sId="12">
    <oc r="H388">
      <v>10</v>
    </oc>
    <nc r="H388"/>
  </rcc>
  <rcc rId="66474" sId="12">
    <oc r="I388">
      <v>10</v>
    </oc>
    <nc r="I388"/>
  </rcc>
  <rcc rId="66475" sId="12">
    <oc r="J388">
      <v>0</v>
    </oc>
    <nc r="J388"/>
  </rcc>
  <rcc rId="66476" sId="12">
    <oc r="K388">
      <v>0.4</v>
    </oc>
    <nc r="K388"/>
  </rcc>
  <rcc rId="66477" sId="12">
    <oc r="L388" t="inlineStr">
      <is>
        <t>КТП "Хасбулат"100 кВА</t>
      </is>
    </oc>
    <nc r="L388"/>
  </rcc>
  <rcc rId="66478" sId="12">
    <oc r="M388" t="inlineStr">
      <is>
        <t>ф.№13</t>
      </is>
    </oc>
    <nc r="M388"/>
  </rcc>
  <rcc rId="66479" sId="12">
    <oc r="N388" t="inlineStr">
      <is>
        <t>Приморская</t>
      </is>
    </oc>
    <nc r="N388"/>
  </rcc>
  <rcc rId="66480" sId="12">
    <oc r="O388">
      <v>42676</v>
    </oc>
    <nc r="O388"/>
  </rcc>
  <rcc rId="66481" sId="12">
    <oc r="P388">
      <v>356</v>
    </oc>
    <nc r="P388"/>
  </rcc>
  <rcc rId="66482" sId="12">
    <oc r="B389" t="inlineStr">
      <is>
        <t>МГЭС</t>
      </is>
    </oc>
    <nc r="B389"/>
  </rcc>
  <rcc rId="66483" sId="12">
    <oc r="C389">
      <v>357</v>
    </oc>
    <nc r="C389"/>
  </rcc>
  <rcc rId="66484" sId="12">
    <oc r="D389">
      <v>42675</v>
    </oc>
    <nc r="D389"/>
  </rcc>
  <rcc rId="66485" sId="12">
    <oc r="E389" t="inlineStr">
      <is>
        <t>Курбанов Адильхан Курбанович</t>
      </is>
    </oc>
    <nc r="E389"/>
  </rcc>
  <rcc rId="66486" sId="12">
    <oc r="F389" t="inlineStr">
      <is>
        <t>жилой дом</t>
      </is>
    </oc>
    <nc r="F389"/>
  </rcc>
  <rcc rId="66487" sId="12">
    <oc r="G389" t="inlineStr">
      <is>
        <t>РД,г.Махачкала,МКР "Авиаагрегат" уч.№192</t>
      </is>
    </oc>
    <nc r="G389"/>
  </rcc>
  <rcc rId="66488" sId="12">
    <oc r="H389">
      <v>5</v>
    </oc>
    <nc r="H389"/>
  </rcc>
  <rcc rId="66489" sId="12">
    <oc r="I389">
      <v>5</v>
    </oc>
    <nc r="I389"/>
  </rcc>
  <rcc rId="66490" sId="12">
    <oc r="J389">
      <v>0</v>
    </oc>
    <nc r="J389"/>
  </rcc>
  <rcc rId="66491" sId="12">
    <oc r="K389">
      <v>0.4</v>
    </oc>
    <nc r="K389"/>
  </rcc>
  <rcc rId="66492" sId="12">
    <oc r="L389" t="inlineStr">
      <is>
        <t>КТП "Авиаагрегат" 250 кВА</t>
      </is>
    </oc>
    <nc r="L389"/>
  </rcc>
  <rcc rId="66493" sId="12">
    <oc r="M389" t="inlineStr">
      <is>
        <t>ф.№13</t>
      </is>
    </oc>
    <nc r="M389"/>
  </rcc>
  <rcc rId="66494" sId="12">
    <oc r="N389" t="inlineStr">
      <is>
        <t>Приморская</t>
      </is>
    </oc>
    <nc r="N389"/>
  </rcc>
  <rcc rId="66495" sId="12">
    <oc r="O389">
      <v>42676</v>
    </oc>
    <nc r="O389"/>
  </rcc>
  <rcc rId="66496" sId="12">
    <oc r="P389">
      <v>357</v>
    </oc>
    <nc r="P389"/>
  </rcc>
  <rcc rId="66497" sId="12">
    <oc r="B390" t="inlineStr">
      <is>
        <t>МГЭС</t>
      </is>
    </oc>
    <nc r="B390"/>
  </rcc>
  <rcc rId="66498" sId="12">
    <oc r="C390">
      <v>358</v>
    </oc>
    <nc r="C390"/>
  </rcc>
  <rcc rId="66499" sId="12">
    <oc r="D390">
      <v>42675</v>
    </oc>
    <nc r="D390"/>
  </rcc>
  <rcc rId="66500" sId="12">
    <oc r="E390" t="inlineStr">
      <is>
        <t>Пашаев Расул Габилович</t>
      </is>
    </oc>
    <nc r="E390"/>
  </rcc>
  <rcc rId="66501" sId="12">
    <oc r="F390" t="inlineStr">
      <is>
        <t>жилой дом</t>
      </is>
    </oc>
    <nc r="F390"/>
  </rcc>
  <rcc rId="66502" sId="12">
    <oc r="G390" t="inlineStr">
      <is>
        <t>РД,г.Махачкала,с/о "Пальмира",уч.№330</t>
      </is>
    </oc>
    <nc r="G390"/>
  </rcc>
  <rcc rId="66503" sId="12">
    <oc r="H390">
      <v>5</v>
    </oc>
    <nc r="H390"/>
  </rcc>
  <rcc rId="66504" sId="12">
    <oc r="I390">
      <v>5</v>
    </oc>
    <nc r="I390"/>
  </rcc>
  <rcc rId="66505" sId="12">
    <oc r="J390">
      <v>0</v>
    </oc>
    <nc r="J390"/>
  </rcc>
  <rcc rId="66506" sId="12">
    <oc r="K390">
      <v>0.4</v>
    </oc>
    <nc r="K390"/>
  </rcc>
  <rcc rId="66507" sId="12">
    <oc r="L390" t="inlineStr">
      <is>
        <t>ГКТП "Пальмира" 400 кВА</t>
      </is>
    </oc>
    <nc r="L390"/>
  </rcc>
  <rcc rId="66508" sId="12">
    <oc r="M390" t="inlineStr">
      <is>
        <t>ф.№13</t>
      </is>
    </oc>
    <nc r="M390"/>
  </rcc>
  <rcc rId="66509" sId="12">
    <oc r="N390" t="inlineStr">
      <is>
        <t>Приморская</t>
      </is>
    </oc>
    <nc r="N390"/>
  </rcc>
  <rcc rId="66510" sId="12">
    <oc r="O390">
      <v>42676</v>
    </oc>
    <nc r="O390"/>
  </rcc>
  <rcc rId="66511" sId="12">
    <oc r="P390">
      <v>358</v>
    </oc>
    <nc r="P390"/>
  </rcc>
  <rcc rId="66512" sId="12">
    <oc r="B397" t="inlineStr">
      <is>
        <t>МГЭС</t>
      </is>
    </oc>
    <nc r="B397"/>
  </rcc>
  <rcc rId="66513" sId="12">
    <oc r="C397">
      <v>365</v>
    </oc>
    <nc r="C397"/>
  </rcc>
  <rcc rId="66514" sId="12">
    <oc r="D397">
      <v>42688</v>
    </oc>
    <nc r="D397"/>
  </rcc>
  <rcc rId="66515" sId="12">
    <oc r="E397" t="inlineStr">
      <is>
        <t>Джалиева Ильмугаят Гамзатовна</t>
      </is>
    </oc>
    <nc r="E397"/>
  </rcc>
  <rcc rId="66516" sId="12">
    <oc r="F397" t="inlineStr">
      <is>
        <t>жилой дом</t>
      </is>
    </oc>
    <nc r="F397"/>
  </rcc>
  <rcc rId="66517" sId="12">
    <oc r="G397" t="inlineStr">
      <is>
        <t>РД,                  г.Махачкала,МКР озера АК-Гёль,уч.№433</t>
      </is>
    </oc>
    <nc r="G397"/>
  </rcc>
  <rcc rId="66518" sId="12">
    <oc r="H397">
      <v>5</v>
    </oc>
    <nc r="H397"/>
  </rcc>
  <rcc rId="66519" sId="12">
    <oc r="I397">
      <v>5</v>
    </oc>
    <nc r="I397"/>
  </rcc>
  <rcc rId="66520" sId="12">
    <oc r="J397">
      <v>0</v>
    </oc>
    <nc r="J397"/>
  </rcc>
  <rcc rId="66521" sId="12">
    <oc r="K397">
      <v>0.4</v>
    </oc>
    <nc r="K397"/>
  </rcc>
  <rcc rId="66522" sId="12">
    <oc r="L397" t="inlineStr">
      <is>
        <t>КТП "Пальмира-2" 400 кВА</t>
      </is>
    </oc>
    <nc r="L397"/>
  </rcc>
  <rcc rId="66523" sId="12">
    <oc r="M397" t="inlineStr">
      <is>
        <t>ф.№3</t>
      </is>
    </oc>
    <nc r="M397"/>
  </rcc>
  <rcc rId="66524" sId="12">
    <oc r="N397" t="inlineStr">
      <is>
        <t>Приморская</t>
      </is>
    </oc>
    <nc r="N397"/>
  </rcc>
  <rcc rId="66525" sId="12">
    <oc r="P397">
      <v>365</v>
    </oc>
    <nc r="P397"/>
  </rcc>
  <rcc rId="66526" sId="12">
    <oc r="B399" t="inlineStr">
      <is>
        <t>МГЭС</t>
      </is>
    </oc>
    <nc r="B399"/>
  </rcc>
  <rcc rId="66527" sId="12">
    <oc r="C399">
      <v>367</v>
    </oc>
    <nc r="C399"/>
  </rcc>
  <rcc rId="66528" sId="12">
    <oc r="D399">
      <v>42688</v>
    </oc>
    <nc r="D399"/>
  </rcc>
  <rcc rId="66529" sId="12">
    <oc r="E399" t="inlineStr">
      <is>
        <t>Разаков Мазум Абдуразакович</t>
      </is>
    </oc>
    <nc r="E399"/>
  </rcc>
  <rcc rId="66530" sId="12">
    <oc r="F399" t="inlineStr">
      <is>
        <t>жилой дом</t>
      </is>
    </oc>
    <nc r="F399"/>
  </rcc>
  <rcc rId="66531" sId="12">
    <oc r="G399" t="inlineStr">
      <is>
        <t>РД,              г.Махачкала,с/о "Пальмира",уч.№480,ул.11-я Пальмирная</t>
      </is>
    </oc>
    <nc r="G399"/>
  </rcc>
  <rcc rId="66532" sId="12">
    <oc r="H399">
      <v>5</v>
    </oc>
    <nc r="H399"/>
  </rcc>
  <rcc rId="66533" sId="12">
    <oc r="I399">
      <v>5</v>
    </oc>
    <nc r="I399"/>
  </rcc>
  <rcc rId="66534" sId="12">
    <oc r="J399">
      <v>0</v>
    </oc>
    <nc r="J399"/>
  </rcc>
  <rcc rId="66535" sId="12">
    <oc r="K399">
      <v>0.4</v>
    </oc>
    <nc r="K399"/>
  </rcc>
  <rcc rId="66536" sId="12">
    <oc r="L399" t="inlineStr">
      <is>
        <t>КТП "Пальмира" 400 кВА</t>
      </is>
    </oc>
    <nc r="L399"/>
  </rcc>
  <rcc rId="66537" sId="12">
    <oc r="M399" t="inlineStr">
      <is>
        <t>ф.№3</t>
      </is>
    </oc>
    <nc r="M399"/>
  </rcc>
  <rcc rId="66538" sId="12">
    <oc r="N399" t="inlineStr">
      <is>
        <t>Приморская</t>
      </is>
    </oc>
    <nc r="N399"/>
  </rcc>
  <rcc rId="66539" sId="12">
    <oc r="P399">
      <v>367</v>
    </oc>
    <nc r="P399"/>
  </rcc>
  <rcc rId="66540" sId="12">
    <oc r="B401" t="inlineStr">
      <is>
        <t>МГЭС</t>
      </is>
    </oc>
    <nc r="B401"/>
  </rcc>
  <rcc rId="66541" sId="12">
    <oc r="C401">
      <v>369</v>
    </oc>
    <nc r="C401"/>
  </rcc>
  <rcc rId="66542" sId="12">
    <oc r="D401">
      <v>42688</v>
    </oc>
    <nc r="D401"/>
  </rcc>
  <rcc rId="66543" sId="12">
    <oc r="E401" t="inlineStr">
      <is>
        <t>Сулейманов Асиф Мубаризович</t>
      </is>
    </oc>
    <nc r="E401"/>
  </rcc>
  <rcc rId="66544" sId="12">
    <oc r="F401" t="inlineStr">
      <is>
        <t>жилой дом</t>
      </is>
    </oc>
    <nc r="F401"/>
  </rcc>
  <rcc rId="66545" sId="12">
    <oc r="G401" t="inlineStr">
      <is>
        <t>РД, г.Махачкала,с/т "Весна",6-я линия,уч.№143</t>
      </is>
    </oc>
    <nc r="G401"/>
  </rcc>
  <rcc rId="66546" sId="12">
    <oc r="H401">
      <v>5</v>
    </oc>
    <nc r="H401"/>
  </rcc>
  <rcc rId="66547" sId="12">
    <oc r="I401">
      <v>5</v>
    </oc>
    <nc r="I401"/>
  </rcc>
  <rcc rId="66548" sId="12">
    <oc r="J401">
      <v>0</v>
    </oc>
    <nc r="J401"/>
  </rcc>
  <rcc rId="66549" sId="12">
    <oc r="K401">
      <v>0.4</v>
    </oc>
    <nc r="K401"/>
  </rcc>
  <rcc rId="66550" sId="12">
    <oc r="L401" t="inlineStr">
      <is>
        <t>КТП   "Ветеран" 400 кВА</t>
      </is>
    </oc>
    <nc r="L401"/>
  </rcc>
  <rcc rId="66551" sId="12">
    <oc r="M401" t="inlineStr">
      <is>
        <t>ф.№13</t>
      </is>
    </oc>
    <nc r="M401"/>
  </rcc>
  <rcc rId="66552" sId="12">
    <oc r="N401" t="inlineStr">
      <is>
        <t>Приморская</t>
      </is>
    </oc>
    <nc r="N401"/>
  </rcc>
  <rcc rId="66553" sId="12">
    <oc r="P401">
      <v>369</v>
    </oc>
    <nc r="P401"/>
  </rcc>
  <rcc rId="66554" sId="12">
    <oc r="B403" t="inlineStr">
      <is>
        <t>МГЭС</t>
      </is>
    </oc>
    <nc r="B403"/>
  </rcc>
  <rcc rId="66555" sId="12">
    <oc r="C403">
      <v>371</v>
    </oc>
    <nc r="C403"/>
  </rcc>
  <rcc rId="66556" sId="12">
    <oc r="D403">
      <v>42689</v>
    </oc>
    <nc r="D403"/>
  </rcc>
  <rcc rId="66557" sId="12">
    <oc r="E403" t="inlineStr">
      <is>
        <t>Магомедова Изумруд Мирзакадиевна</t>
      </is>
    </oc>
    <nc r="E403"/>
  </rcc>
  <rcc rId="66558" sId="12">
    <oc r="F403" t="inlineStr">
      <is>
        <t>жилой дом</t>
      </is>
    </oc>
    <nc r="F403"/>
  </rcc>
  <rcc rId="66559" sId="12">
    <oc r="G403" t="inlineStr">
      <is>
        <t>РД ,                 г.Махачкала,с/о "Пальмира",уч.№659, ЗУ2</t>
      </is>
    </oc>
    <nc r="G403"/>
  </rcc>
  <rcc rId="66560" sId="12">
    <oc r="H403">
      <v>5</v>
    </oc>
    <nc r="H403"/>
  </rcc>
  <rcc rId="66561" sId="12">
    <oc r="I403">
      <v>5</v>
    </oc>
    <nc r="I403"/>
  </rcc>
  <rcc rId="66562" sId="12">
    <oc r="J403">
      <v>0</v>
    </oc>
    <nc r="J403"/>
  </rcc>
  <rcc rId="66563" sId="12">
    <oc r="K403">
      <v>0.4</v>
    </oc>
    <nc r="K403"/>
  </rcc>
  <rcc rId="66564" sId="12">
    <oc r="L403" t="inlineStr">
      <is>
        <t>КТП "Пальмира" 400 кВА</t>
      </is>
    </oc>
    <nc r="L403"/>
  </rcc>
  <rcc rId="66565" sId="12">
    <oc r="M403" t="inlineStr">
      <is>
        <t>ф.№3</t>
      </is>
    </oc>
    <nc r="M403"/>
  </rcc>
  <rcc rId="66566" sId="12">
    <oc r="N403" t="inlineStr">
      <is>
        <t>Приморская</t>
      </is>
    </oc>
    <nc r="N403"/>
  </rcc>
  <rcc rId="66567" sId="12">
    <oc r="P403">
      <v>371</v>
    </oc>
    <nc r="P403"/>
  </rcc>
  <rcc rId="66568" sId="12">
    <oc r="B409" t="inlineStr">
      <is>
        <t>МГЭС</t>
      </is>
    </oc>
    <nc r="B409"/>
  </rcc>
  <rcc rId="66569" sId="12">
    <oc r="C409">
      <v>377</v>
    </oc>
    <nc r="C409"/>
  </rcc>
  <rcc rId="66570" sId="12">
    <oc r="D409">
      <v>42695</v>
    </oc>
    <nc r="D409"/>
  </rcc>
  <rcc rId="66571" sId="12">
    <oc r="E409" t="inlineStr">
      <is>
        <t>Сулейманова Зумруд Махмудовна</t>
      </is>
    </oc>
    <nc r="E409"/>
  </rcc>
  <rcc rId="66572" sId="12">
    <oc r="F409" t="inlineStr">
      <is>
        <t>жилой дом</t>
      </is>
    </oc>
    <nc r="F409"/>
  </rcc>
  <rcc rId="66573" sId="12">
    <oc r="G409" t="inlineStr">
      <is>
        <t>РД. Г.Махачкала,с/о Мелиоратор  , ул.Камышовая,уч.№16</t>
      </is>
    </oc>
    <nc r="G409"/>
  </rcc>
  <rcc rId="66574" sId="12">
    <oc r="H409">
      <v>5</v>
    </oc>
    <nc r="H409"/>
  </rcc>
  <rcc rId="66575" sId="12">
    <oc r="I409">
      <v>5</v>
    </oc>
    <nc r="I409"/>
  </rcc>
  <rcc rId="66576" sId="12">
    <oc r="J409">
      <v>0</v>
    </oc>
    <nc r="J409"/>
  </rcc>
  <rcc rId="66577" sId="12">
    <oc r="K409">
      <v>0.4</v>
    </oc>
    <nc r="K409"/>
  </rcc>
  <rcc rId="66578" sId="12">
    <oc r="L409" t="inlineStr">
      <is>
        <t>КТП "Мелиоратор" 400 кВА</t>
      </is>
    </oc>
    <nc r="L409"/>
  </rcc>
  <rcc rId="66579" sId="12">
    <oc r="M409" t="inlineStr">
      <is>
        <t>ф.№3</t>
      </is>
    </oc>
    <nc r="M409"/>
  </rcc>
  <rcc rId="66580" sId="12">
    <oc r="N409" t="inlineStr">
      <is>
        <t>Приморская</t>
      </is>
    </oc>
    <nc r="N409"/>
  </rcc>
  <rcc rId="66581" sId="12">
    <oc r="P409">
      <v>377</v>
    </oc>
    <nc r="P409"/>
  </rcc>
  <rcc rId="66582" sId="12">
    <oc r="B410" t="inlineStr">
      <is>
        <t>МГЭС</t>
      </is>
    </oc>
    <nc r="B410"/>
  </rcc>
  <rcc rId="66583" sId="12">
    <oc r="C410">
      <v>378</v>
    </oc>
    <nc r="C410"/>
  </rcc>
  <rcc rId="66584" sId="12">
    <oc r="D410">
      <v>42695</v>
    </oc>
    <nc r="D410"/>
  </rcc>
  <rcc rId="66585" sId="12">
    <oc r="E410" t="inlineStr">
      <is>
        <t>Юсупова Сажибат Нуратиновна</t>
      </is>
    </oc>
    <nc r="E410"/>
  </rcc>
  <rcc rId="66586" sId="12">
    <oc r="F410" t="inlineStr">
      <is>
        <t>жилой дом</t>
      </is>
    </oc>
    <nc r="F410"/>
  </rcc>
  <rcc rId="66587" sId="12">
    <oc r="G410" t="inlineStr">
      <is>
        <t>РД. Г.Махачкала,пр.Насрутдинова,кв-л Художников,уч.№87</t>
      </is>
    </oc>
    <nc r="G410"/>
  </rcc>
  <rcc rId="66588" sId="12">
    <oc r="H410">
      <v>5</v>
    </oc>
    <nc r="H410"/>
  </rcc>
  <rcc rId="66589" sId="12">
    <oc r="I410">
      <v>5</v>
    </oc>
    <nc r="I410"/>
  </rcc>
  <rcc rId="66590" sId="12">
    <oc r="J410">
      <v>0</v>
    </oc>
    <nc r="J410"/>
  </rcc>
  <rcc rId="66591" sId="12">
    <oc r="K410">
      <v>0.4</v>
    </oc>
    <nc r="K410"/>
  </rcc>
  <rcc rId="66592" sId="12">
    <oc r="L410" t="inlineStr">
      <is>
        <t>КТП "Художников" 400 кВА</t>
      </is>
    </oc>
    <nc r="L410"/>
  </rcc>
  <rcc rId="66593" sId="12">
    <oc r="M410" t="inlineStr">
      <is>
        <t>ф.№21</t>
      </is>
    </oc>
    <nc r="M410"/>
  </rcc>
  <rcc rId="66594" sId="12">
    <oc r="N410" t="inlineStr">
      <is>
        <t>Приморская</t>
      </is>
    </oc>
    <nc r="N410"/>
  </rcc>
  <rcc rId="66595" sId="12">
    <oc r="P410">
      <v>378</v>
    </oc>
    <nc r="P410"/>
  </rcc>
  <rcc rId="66596" sId="12">
    <oc r="B412" t="inlineStr">
      <is>
        <t>МГЭС</t>
      </is>
    </oc>
    <nc r="B412"/>
  </rcc>
  <rcc rId="66597" sId="12">
    <oc r="C412">
      <v>380</v>
    </oc>
    <nc r="C412"/>
  </rcc>
  <rcc rId="66598" sId="12">
    <oc r="D412">
      <v>42703</v>
    </oc>
    <nc r="D412"/>
  </rcc>
  <rcc rId="66599" sId="12">
    <oc r="E412" t="inlineStr">
      <is>
        <t>Магомедов Гимбат Магомедович</t>
      </is>
    </oc>
    <nc r="E412"/>
  </rcc>
  <rcc rId="66600" sId="12">
    <oc r="F412" t="inlineStr">
      <is>
        <t>жилой дом</t>
      </is>
    </oc>
    <nc r="F412"/>
  </rcc>
  <rcc rId="66601" sId="12">
    <oc r="G412" t="inlineStr">
      <is>
        <t>РД,               г.Махачкала,кв-л Дагнефть,ул.Линейная №53,уч.№20</t>
      </is>
    </oc>
    <nc r="G412"/>
  </rcc>
  <rcc rId="66602" sId="12">
    <oc r="H412">
      <v>5</v>
    </oc>
    <nc r="H412"/>
  </rcc>
  <rcc rId="66603" sId="12">
    <oc r="I412">
      <v>5</v>
    </oc>
    <nc r="I412"/>
  </rcc>
  <rcc rId="66604" sId="12">
    <oc r="J412">
      <v>0</v>
    </oc>
    <nc r="J412"/>
  </rcc>
  <rcc rId="66605" sId="12">
    <oc r="K412">
      <v>0.4</v>
    </oc>
    <nc r="K412"/>
  </rcc>
  <rcc rId="66606" sId="12">
    <oc r="L412" t="inlineStr">
      <is>
        <t>КТП       "Дагнефть"           400 кВА</t>
      </is>
    </oc>
    <nc r="L412"/>
  </rcc>
  <rcc rId="66607" sId="12">
    <oc r="M412" t="inlineStr">
      <is>
        <t>ф№13</t>
      </is>
    </oc>
    <nc r="M412"/>
  </rcc>
  <rcc rId="66608" sId="12">
    <oc r="N412" t="inlineStr">
      <is>
        <t>Приморская</t>
      </is>
    </oc>
    <nc r="N412"/>
  </rcc>
  <rcc rId="66609" sId="12">
    <oc r="P412">
      <v>380</v>
    </oc>
    <nc r="P412"/>
  </rcc>
  <rcc rId="66610" sId="12">
    <oc r="B419" t="inlineStr">
      <is>
        <t>МГЭС</t>
      </is>
    </oc>
    <nc r="B419"/>
  </rcc>
  <rcc rId="66611" sId="12">
    <oc r="C419">
      <v>387</v>
    </oc>
    <nc r="C419"/>
  </rcc>
  <rcc rId="66612" sId="12">
    <oc r="D419">
      <v>42719</v>
    </oc>
    <nc r="D419"/>
  </rcc>
  <rcc rId="66613" sId="12">
    <oc r="E419" t="inlineStr">
      <is>
        <t>Хириев Шамиль Магомеднаибович</t>
      </is>
    </oc>
    <nc r="E419"/>
  </rcc>
  <rcc rId="66614" sId="12">
    <oc r="F419" t="inlineStr">
      <is>
        <t>жилой дом</t>
      </is>
    </oc>
    <nc r="F419"/>
  </rcc>
  <rcc rId="66615" sId="12">
    <oc r="G419" t="inlineStr">
      <is>
        <t>РД, г. Махачкала, с/т "Восход", уч. 28</t>
      </is>
    </oc>
    <nc r="G419"/>
  </rcc>
  <rcc rId="66616" sId="12">
    <oc r="H419">
      <v>6</v>
    </oc>
    <nc r="H419"/>
  </rcc>
  <rcc rId="66617" sId="12">
    <oc r="I419">
      <v>6</v>
    </oc>
    <nc r="I419"/>
  </rcc>
  <rcc rId="66618" sId="12">
    <oc r="J419">
      <v>0</v>
    </oc>
    <nc r="J419"/>
  </rcc>
  <rcc rId="66619" sId="12">
    <oc r="K419">
      <v>0.4</v>
    </oc>
    <nc r="K419"/>
  </rcc>
  <rcc rId="66620" sId="12">
    <oc r="L419" t="inlineStr">
      <is>
        <t>"Восход"/400</t>
      </is>
    </oc>
    <nc r="L419"/>
  </rcc>
  <rcc rId="66621" sId="12">
    <oc r="M419">
      <v>3</v>
    </oc>
    <nc r="M419"/>
  </rcc>
  <rcc rId="66622" sId="12">
    <oc r="N419" t="inlineStr">
      <is>
        <t>Приморская</t>
      </is>
    </oc>
    <nc r="N419"/>
  </rcc>
  <rcc rId="66623" sId="12">
    <oc r="P419">
      <v>387</v>
    </oc>
    <nc r="P419"/>
  </rcc>
  <rcc rId="66624" sId="12">
    <oc r="B426" t="inlineStr">
      <is>
        <t>МГЭС</t>
      </is>
    </oc>
    <nc r="B426"/>
  </rcc>
  <rcc rId="66625" sId="12">
    <oc r="C426">
      <v>394</v>
    </oc>
    <nc r="C426"/>
  </rcc>
  <rcc rId="66626" sId="12">
    <oc r="D426">
      <v>42719</v>
    </oc>
    <nc r="D426"/>
  </rcc>
  <rcc rId="66627" sId="12">
    <oc r="E426" t="inlineStr">
      <is>
        <t>Мирзабеков Тагутдин Исмаилович</t>
      </is>
    </oc>
    <nc r="E426"/>
  </rcc>
  <rcc rId="66628" sId="12">
    <oc r="F426" t="inlineStr">
      <is>
        <t>жилой дом</t>
      </is>
    </oc>
    <nc r="F426"/>
  </rcc>
  <rcc rId="66629" sId="12">
    <oc r="G426" t="inlineStr">
      <is>
        <t>РД, г. Махачкала, МКР "Ипподом", уч. 867</t>
      </is>
    </oc>
    <nc r="G426"/>
  </rcc>
  <rcc rId="66630" sId="12">
    <oc r="H426">
      <v>10</v>
    </oc>
    <nc r="H426"/>
  </rcc>
  <rcc rId="66631" sId="12">
    <oc r="I426">
      <v>10</v>
    </oc>
    <nc r="I426"/>
  </rcc>
  <rcc rId="66632" sId="12">
    <oc r="J426">
      <v>0</v>
    </oc>
    <nc r="J426"/>
  </rcc>
  <rcc rId="66633" sId="12">
    <oc r="K426">
      <v>0.4</v>
    </oc>
    <nc r="K426"/>
  </rcc>
  <rcc rId="66634" sId="12">
    <oc r="L426" t="inlineStr">
      <is>
        <t>"Скачки"/630</t>
      </is>
    </oc>
    <nc r="L426"/>
  </rcc>
  <rcc rId="66635" sId="12">
    <oc r="M426">
      <v>13</v>
    </oc>
    <nc r="M426"/>
  </rcc>
  <rcc rId="66636" sId="12">
    <oc r="N426" t="inlineStr">
      <is>
        <t>ПРиморская</t>
      </is>
    </oc>
    <nc r="N426"/>
  </rcc>
  <rcc rId="66637" sId="12">
    <oc r="P426">
      <v>394</v>
    </oc>
    <nc r="P426"/>
  </rcc>
  <rcc rId="66638" sId="12">
    <oc r="B428" t="inlineStr">
      <is>
        <t>МГЭС</t>
      </is>
    </oc>
    <nc r="B428"/>
  </rcc>
  <rcc rId="66639" sId="12">
    <oc r="C428">
      <v>396</v>
    </oc>
    <nc r="C428"/>
  </rcc>
  <rcc rId="66640" sId="12">
    <oc r="D428">
      <v>42727</v>
    </oc>
    <nc r="D428"/>
  </rcc>
  <rcc rId="66641" sId="12">
    <oc r="E428" t="inlineStr">
      <is>
        <t>Эркенов Рашид Махмудович</t>
      </is>
    </oc>
    <nc r="E428"/>
  </rcc>
  <rcc rId="66642" sId="12">
    <oc r="F428" t="inlineStr">
      <is>
        <t>жилой дом</t>
      </is>
    </oc>
    <nc r="F428"/>
  </rcc>
  <rcc rId="66643" sId="12">
    <oc r="G428" t="inlineStr">
      <is>
        <t>РД, г. Махачкала МКР "Ипподром", уч. 862</t>
      </is>
    </oc>
    <nc r="G428"/>
  </rcc>
  <rcc rId="66644" sId="12">
    <oc r="H428">
      <v>10</v>
    </oc>
    <nc r="H428"/>
  </rcc>
  <rcc rId="66645" sId="12">
    <oc r="I428">
      <v>10</v>
    </oc>
    <nc r="I428"/>
  </rcc>
  <rcc rId="66646" sId="12">
    <oc r="J428">
      <v>0</v>
    </oc>
    <nc r="J428"/>
  </rcc>
  <rcc rId="66647" sId="12">
    <oc r="K428">
      <v>0.4</v>
    </oc>
    <nc r="K428"/>
  </rcc>
  <rcc rId="66648" sId="12">
    <oc r="L428" t="inlineStr">
      <is>
        <t>"Скачки"/630</t>
      </is>
    </oc>
    <nc r="L428"/>
  </rcc>
  <rcc rId="66649" sId="12">
    <oc r="M428">
      <v>13</v>
    </oc>
    <nc r="M428"/>
  </rcc>
  <rcc rId="66650" sId="12">
    <oc r="N428" t="inlineStr">
      <is>
        <t>Приморская</t>
      </is>
    </oc>
    <nc r="N428"/>
  </rcc>
  <rcc rId="66651" sId="12">
    <oc r="P428">
      <v>396</v>
    </oc>
    <nc r="P428"/>
  </rcc>
  <rcc rId="66652" sId="12">
    <oc r="B43" t="inlineStr">
      <is>
        <t>МГЭС</t>
      </is>
    </oc>
    <nc r="B43"/>
  </rcc>
  <rcc rId="66653" sId="12">
    <oc r="C43">
      <v>2000</v>
    </oc>
    <nc r="C43"/>
  </rcc>
  <rcc rId="66654" sId="12">
    <oc r="D43">
      <v>42682</v>
    </oc>
    <nc r="D43"/>
  </rcc>
  <rcc rId="66655" sId="12">
    <oc r="E43" t="inlineStr">
      <is>
        <t>Мехдиев Рамин Оруджевич</t>
      </is>
    </oc>
    <nc r="E43"/>
  </rcc>
  <rcc rId="66656" sId="12">
    <oc r="F43" t="inlineStr">
      <is>
        <t>коммерческое помещение</t>
      </is>
    </oc>
    <nc r="F43"/>
  </rcc>
  <rcc rId="66657" sId="12">
    <oc r="G43" t="inlineStr">
      <is>
        <t>РД, г.Махачкала, в бывшей ст. Пальмира, д.466 "а"</t>
      </is>
    </oc>
    <nc r="G43"/>
  </rcc>
  <rcc rId="66658" sId="12">
    <oc r="H43">
      <v>25</v>
    </oc>
    <nc r="H43"/>
  </rcc>
  <rcc rId="66659" sId="12">
    <oc r="I43">
      <v>25</v>
    </oc>
    <nc r="I43"/>
  </rcc>
  <rcc rId="66660" sId="12">
    <oc r="J43">
      <v>0</v>
    </oc>
    <nc r="J43"/>
  </rcc>
  <rcc rId="66661" sId="12">
    <oc r="K43">
      <v>0.4</v>
    </oc>
    <nc r="K43"/>
  </rcc>
  <rcc rId="66662" sId="12">
    <oc r="L43" t="inlineStr">
      <is>
        <t>ТП Пальмира/ 630 кВА</t>
      </is>
    </oc>
    <nc r="L43"/>
  </rcc>
  <rcc rId="66663" sId="12">
    <oc r="M43" t="inlineStr">
      <is>
        <t>ф№3</t>
      </is>
    </oc>
    <nc r="M43"/>
  </rcc>
  <rcc rId="66664" sId="12">
    <oc r="N43" t="inlineStr">
      <is>
        <t>Приморская 110 кВ</t>
      </is>
    </oc>
    <nc r="N43"/>
  </rcc>
  <rcc rId="66665" sId="12">
    <oc r="O43">
      <v>42682</v>
    </oc>
    <nc r="O43"/>
  </rcc>
  <rcc rId="66666" sId="12">
    <oc r="P43">
      <v>2043</v>
    </oc>
    <nc r="P43"/>
  </rcc>
  <rcc rId="66667" sId="12">
    <oc r="B51" t="inlineStr">
      <is>
        <t>МГЭС</t>
      </is>
    </oc>
    <nc r="B51"/>
  </rcc>
  <rcc rId="66668" sId="12">
    <oc r="C51">
      <v>2008</v>
    </oc>
    <nc r="C51"/>
  </rcc>
  <rcc rId="66669" sId="12">
    <oc r="D51">
      <v>42685</v>
    </oc>
    <nc r="D51"/>
  </rcc>
  <rcc rId="66670" sId="12">
    <oc r="E51" t="inlineStr">
      <is>
        <t>Мамедова Забират Гасановна</t>
      </is>
    </oc>
    <nc r="E51"/>
  </rcc>
  <rcc rId="66671" sId="12">
    <oc r="F51" t="inlineStr">
      <is>
        <t>торговая точка</t>
      </is>
    </oc>
    <nc r="F51"/>
  </rcc>
  <rcc rId="66672" sId="12">
    <oc r="G51" t="inlineStr">
      <is>
        <t>РД, г.Махачкала, МКР М-5, Приморского жилого района</t>
      </is>
    </oc>
    <nc r="G51"/>
  </rcc>
  <rcc rId="66673" sId="12">
    <oc r="H51">
      <v>40</v>
    </oc>
    <nc r="H51"/>
  </rcc>
  <rcc rId="66674" sId="12">
    <oc r="I51">
      <v>40</v>
    </oc>
    <nc r="I51"/>
  </rcc>
  <rcc rId="66675" sId="12">
    <oc r="J51">
      <v>0</v>
    </oc>
    <nc r="J51"/>
  </rcc>
  <rcc rId="66676" sId="12">
    <oc r="K51">
      <v>0.4</v>
    </oc>
    <nc r="K51"/>
  </rcc>
  <rcc rId="66677" sId="12">
    <oc r="L51" t="inlineStr">
      <is>
        <t>ГКТП Художник/1000</t>
      </is>
    </oc>
    <nc r="L51"/>
  </rcc>
  <rcc rId="66678" sId="12">
    <oc r="M51" t="inlineStr">
      <is>
        <t>ф№21</t>
      </is>
    </oc>
    <nc r="M51"/>
  </rcc>
  <rcc rId="66679" sId="12">
    <oc r="N51" t="inlineStr">
      <is>
        <t>Приморская 110 кВ</t>
      </is>
    </oc>
    <nc r="N51"/>
  </rcc>
  <rcc rId="66680" sId="12">
    <oc r="O51">
      <v>42685</v>
    </oc>
    <nc r="O51"/>
  </rcc>
  <rcc rId="66681" sId="12">
    <oc r="P51">
      <v>2051</v>
    </oc>
    <nc r="P51"/>
  </rcc>
  <rcc rId="66682" sId="12">
    <oc r="L62" t="inlineStr">
      <is>
        <t>160 кВА</t>
      </is>
    </oc>
    <nc r="L62"/>
  </rcc>
  <rcc rId="66683" sId="12">
    <oc r="L112" t="inlineStr">
      <is>
        <t>250 кВ</t>
      </is>
    </oc>
    <nc r="L112"/>
  </rcc>
  <rcc rId="66684" sId="12">
    <oc r="B128" t="inlineStr">
      <is>
        <t>МГЭС</t>
      </is>
    </oc>
    <nc r="B128"/>
  </rcc>
  <rcc rId="66685" sId="12">
    <oc r="C128">
      <v>2086</v>
    </oc>
    <nc r="C128"/>
  </rcc>
  <rcc rId="66686" sId="12">
    <oc r="D128">
      <v>42696</v>
    </oc>
    <nc r="D128"/>
  </rcc>
  <rcc rId="66687" sId="12">
    <oc r="E128" t="inlineStr">
      <is>
        <t>Зайнулабидов Магомедарип Мусаевич</t>
      </is>
    </oc>
    <nc r="E128"/>
  </rcc>
  <rcc rId="66688" sId="12">
    <oc r="F128" t="inlineStr">
      <is>
        <t>строительной площадки на время строительства многоквартирного жилого дома</t>
      </is>
    </oc>
    <nc r="F128"/>
  </rcc>
  <rcc rId="66689" sId="12">
    <oc r="G128" t="inlineStr">
      <is>
        <t>РД, г.Махачкала, в районе МКР М-2 Приморского жилого района, участок № 247</t>
      </is>
    </oc>
    <nc r="G128"/>
  </rcc>
  <rcc rId="66690" sId="12">
    <oc r="H128">
      <v>15</v>
    </oc>
    <nc r="H128"/>
  </rcc>
  <rcc rId="66691" sId="12">
    <oc r="I128">
      <v>15</v>
    </oc>
    <nc r="I128"/>
  </rcc>
  <rcc rId="66692" sId="12">
    <oc r="J128">
      <v>0</v>
    </oc>
    <nc r="J128"/>
  </rcc>
  <rcc rId="66693" sId="12">
    <oc r="K128">
      <v>0.4</v>
    </oc>
    <nc r="K128"/>
  </rcc>
  <rcc rId="66694" sId="12">
    <oc r="L128" t="inlineStr">
      <is>
        <t>Пальмира/1000</t>
      </is>
    </oc>
    <nc r="L128"/>
  </rcc>
  <rcc rId="66695" sId="12">
    <oc r="M128" t="inlineStr">
      <is>
        <t>ф № 18</t>
      </is>
    </oc>
    <nc r="M128"/>
  </rcc>
  <rcc rId="66696" sId="12">
    <oc r="N128" t="inlineStr">
      <is>
        <t>Приморская 110 кВ</t>
      </is>
    </oc>
    <nc r="N128"/>
  </rcc>
  <rcc rId="66697" sId="12">
    <oc r="O128">
      <v>42697</v>
    </oc>
    <nc r="O128"/>
  </rcc>
  <rcc rId="66698" sId="12">
    <oc r="P128">
      <v>2130</v>
    </oc>
    <nc r="P128"/>
  </rcc>
  <rcc rId="66699" sId="12">
    <oc r="B149" t="inlineStr">
      <is>
        <t>МГЭС</t>
      </is>
    </oc>
    <nc r="B149"/>
  </rcc>
  <rcc rId="66700" sId="12">
    <oc r="C149">
      <v>2104</v>
    </oc>
    <nc r="C149"/>
  </rcc>
  <rcc rId="66701" sId="12">
    <oc r="D149">
      <v>42698</v>
    </oc>
    <nc r="D149"/>
  </rcc>
  <rcc rId="66702" sId="12">
    <oc r="E149" t="inlineStr">
      <is>
        <t>Климова Людмила Ивановна</t>
      </is>
    </oc>
    <nc r="E149"/>
  </rcc>
  <rcc rId="66703" sId="12">
    <oc r="F149" t="inlineStr">
      <is>
        <t>домик на садовом участке</t>
      </is>
    </oc>
    <nc r="F149"/>
  </rcc>
  <rcc rId="66704" sId="12">
    <oc r="G149" t="inlineStr">
      <is>
        <t>РД, г.Махачкала, с/т "Заря Востока", участок № 357</t>
      </is>
    </oc>
    <nc r="G149"/>
  </rcc>
  <rcc rId="66705" sId="12">
    <oc r="H149">
      <v>5</v>
    </oc>
    <nc r="H149"/>
  </rcc>
  <rcc rId="66706" sId="12">
    <oc r="I149">
      <v>5</v>
    </oc>
    <nc r="I149"/>
  </rcc>
  <rcc rId="66707" sId="12">
    <oc r="J149">
      <v>0</v>
    </oc>
    <nc r="J149"/>
  </rcc>
  <rcc rId="66708" sId="12">
    <oc r="K149">
      <v>0.4</v>
    </oc>
    <nc r="K149"/>
  </rcc>
  <rcc rId="66709" sId="12">
    <oc r="L149" t="inlineStr">
      <is>
        <t>"Заря Востока"/400</t>
      </is>
    </oc>
    <nc r="L149"/>
  </rcc>
  <rcc rId="66710" sId="12">
    <oc r="M149" t="inlineStr">
      <is>
        <t>ф №3</t>
      </is>
    </oc>
    <nc r="M149"/>
  </rcc>
  <rcc rId="66711" sId="12">
    <oc r="N149" t="inlineStr">
      <is>
        <t>Приморская 110 кВ</t>
      </is>
    </oc>
    <nc r="N149"/>
  </rcc>
  <rcc rId="66712" sId="12">
    <oc r="O149">
      <v>42698</v>
    </oc>
    <nc r="O149"/>
  </rcc>
  <rcc rId="66713" sId="12">
    <oc r="P149">
      <v>2151</v>
    </oc>
    <nc r="P149"/>
  </rcc>
  <rcc rId="66714" sId="12">
    <oc r="B233" t="inlineStr">
      <is>
        <t>МГЭС</t>
      </is>
    </oc>
    <nc r="B233"/>
  </rcc>
  <rcc rId="66715" sId="12">
    <oc r="C233">
      <v>2202</v>
    </oc>
    <nc r="C233"/>
  </rcc>
  <rcc rId="66716" sId="12">
    <oc r="D233">
      <v>42712</v>
    </oc>
    <nc r="D233"/>
  </rcc>
  <rcc rId="66717" sId="12">
    <oc r="E233" t="inlineStr">
      <is>
        <t>Алиев Хаджи-Мурад Магомедович</t>
      </is>
    </oc>
    <nc r="E233"/>
  </rcc>
  <rcc rId="66718" sId="12">
    <oc r="F233" t="inlineStr">
      <is>
        <t>магазин</t>
      </is>
    </oc>
    <nc r="F233"/>
  </rcc>
  <rcc rId="66719" sId="12">
    <oc r="G233" t="inlineStr">
      <is>
        <t>РД, г.Махачкала, по пр. Насрудинова, в районе дома №50-з</t>
      </is>
    </oc>
    <nc r="G233"/>
  </rcc>
  <rcc rId="66720" sId="12">
    <oc r="H233">
      <v>15</v>
    </oc>
    <nc r="H233"/>
  </rcc>
  <rcc rId="66721" sId="12">
    <oc r="I233">
      <v>15</v>
    </oc>
    <nc r="I233"/>
  </rcc>
  <rcc rId="66722" sId="12">
    <oc r="J233">
      <v>0</v>
    </oc>
    <nc r="J233"/>
  </rcc>
  <rcc rId="66723" sId="12">
    <oc r="K233">
      <v>0.4</v>
    </oc>
    <nc r="K233"/>
  </rcc>
  <rcc rId="66724" sId="12">
    <oc r="L233" t="inlineStr">
      <is>
        <t>"ФСБ"/630</t>
      </is>
    </oc>
    <nc r="L233"/>
  </rcc>
  <rcc rId="66725" sId="12">
    <oc r="M233" t="inlineStr">
      <is>
        <t>ф №16</t>
      </is>
    </oc>
    <nc r="M233"/>
  </rcc>
  <rcc rId="66726" sId="12">
    <oc r="N233" t="inlineStr">
      <is>
        <t>Приморская 110/10 кВ</t>
      </is>
    </oc>
    <nc r="N233"/>
  </rcc>
  <rcc rId="66727" sId="12">
    <oc r="O233">
      <v>42712</v>
    </oc>
    <nc r="O233"/>
  </rcc>
  <rcc rId="66728" sId="12">
    <oc r="P233">
      <v>2235</v>
    </oc>
    <nc r="P233"/>
  </rcc>
  <rcc rId="66729" sId="12">
    <oc r="L254" t="inlineStr">
      <is>
        <t>АТС-65/630</t>
      </is>
    </oc>
    <nc r="L254"/>
  </rcc>
  <rcc rId="66730" sId="12">
    <oc r="B258" t="inlineStr">
      <is>
        <t>МГЭС</t>
      </is>
    </oc>
    <nc r="B258"/>
  </rcc>
  <rcc rId="66731" sId="12">
    <oc r="C258">
      <v>2226</v>
    </oc>
    <nc r="C258"/>
  </rcc>
  <rcc rId="66732" sId="12">
    <oc r="D258">
      <v>42717</v>
    </oc>
    <nc r="D258"/>
  </rcc>
  <rcc rId="66733" sId="12">
    <oc r="E258" t="inlineStr">
      <is>
        <t>Алимова Инаят Абдулаевна</t>
      </is>
    </oc>
    <nc r="E258"/>
  </rcc>
  <rcc rId="66734" sId="12">
    <oc r="F258" t="inlineStr">
      <is>
        <t>жилой дом</t>
      </is>
    </oc>
    <nc r="F258"/>
  </rcc>
  <rcc rId="66735" sId="12">
    <oc r="G258" t="inlineStr">
      <is>
        <t>РД, г.Махачкала, пос. Турали, МКР Ипподром, 868</t>
      </is>
    </oc>
    <nc r="G258"/>
  </rcc>
  <rcc rId="66736" sId="12">
    <oc r="H258">
      <v>10</v>
    </oc>
    <nc r="H258"/>
  </rcc>
  <rcc rId="66737" sId="12">
    <oc r="I258">
      <v>10</v>
    </oc>
    <nc r="I258"/>
  </rcc>
  <rcc rId="66738" sId="12">
    <oc r="J258">
      <v>0</v>
    </oc>
    <nc r="J258"/>
  </rcc>
  <rcc rId="66739" sId="12">
    <oc r="K258">
      <v>0.4</v>
    </oc>
    <nc r="K258"/>
  </rcc>
  <rcc rId="66740" sId="12">
    <oc r="L258" t="inlineStr">
      <is>
        <t>Оливье/630</t>
      </is>
    </oc>
    <nc r="L258"/>
  </rcc>
  <rcc rId="66741" sId="12">
    <oc r="M258" t="inlineStr">
      <is>
        <t>ф №13</t>
      </is>
    </oc>
    <nc r="M258"/>
  </rcc>
  <rcc rId="66742" sId="12">
    <oc r="N258" t="inlineStr">
      <is>
        <t>Приморская 110/10 кВ</t>
      </is>
    </oc>
    <nc r="N258"/>
  </rcc>
  <rcc rId="66743" sId="12">
    <oc r="O258">
      <v>42717</v>
    </oc>
    <nc r="O258"/>
  </rcc>
  <rcc rId="66744" sId="12">
    <oc r="P258">
      <v>2260</v>
    </oc>
    <nc r="P258"/>
  </rcc>
  <rcc rId="66745" sId="12">
    <oc r="B275" t="inlineStr">
      <is>
        <t>МГЭС</t>
      </is>
    </oc>
    <nc r="B275"/>
  </rcc>
  <rcc rId="66746" sId="12">
    <oc r="C275">
      <v>2233</v>
    </oc>
    <nc r="C275"/>
  </rcc>
  <rcc rId="66747" sId="12">
    <oc r="D275">
      <v>42718</v>
    </oc>
    <nc r="D275"/>
  </rcc>
  <rcc rId="66748" sId="12">
    <oc r="E275" t="inlineStr">
      <is>
        <t>Велибекова Нина Джамалдиновна</t>
      </is>
    </oc>
    <nc r="E275"/>
  </rcc>
  <rcc rId="66749" sId="12">
    <oc r="F275" t="inlineStr">
      <is>
        <t>магазин</t>
      </is>
    </oc>
    <nc r="F275"/>
  </rcc>
  <rcc rId="66750" sId="12">
    <oc r="G275" t="inlineStr">
      <is>
        <t>РД, г.Махачкала, ул. О.Булача, 32, пом. 4</t>
      </is>
    </oc>
    <nc r="G275"/>
  </rcc>
  <rcc rId="66751" sId="12">
    <oc r="H275">
      <v>15</v>
    </oc>
    <nc r="H275"/>
  </rcc>
  <rcc rId="66752" sId="12">
    <oc r="I275">
      <v>15</v>
    </oc>
    <nc r="I275"/>
  </rcc>
  <rcc rId="66753" sId="12">
    <oc r="J275">
      <v>0</v>
    </oc>
    <nc r="J275"/>
  </rcc>
  <rcc rId="66754" sId="12">
    <oc r="K275">
      <v>0.4</v>
    </oc>
    <nc r="K275"/>
  </rcc>
  <rcc rId="66755" sId="12">
    <oc r="L275" t="inlineStr">
      <is>
        <t>Арси/630</t>
      </is>
    </oc>
    <nc r="L275"/>
  </rcc>
  <rcc rId="66756" sId="12">
    <oc r="M275" t="inlineStr">
      <is>
        <t>ф №16</t>
      </is>
    </oc>
    <nc r="M275"/>
  </rcc>
  <rcc rId="66757" sId="12">
    <oc r="N275" t="inlineStr">
      <is>
        <t>Приморская 110/10 кВ</t>
      </is>
    </oc>
    <nc r="N275"/>
  </rcc>
  <rcc rId="66758" sId="12">
    <oc r="O275">
      <v>42718</v>
    </oc>
    <nc r="O275"/>
  </rcc>
  <rcc rId="66759" sId="12">
    <oc r="P275">
      <v>2277</v>
    </oc>
    <nc r="P275"/>
  </rcc>
  <rcc rId="66760" sId="12">
    <oc r="L338" t="inlineStr">
      <is>
        <t>160 кВА</t>
      </is>
    </oc>
    <nc r="L338"/>
  </rcc>
  <rcc rId="66761" sId="12">
    <oc r="B373" t="inlineStr">
      <is>
        <t>Ботлихские РЭС</t>
      </is>
    </oc>
    <nc r="B373"/>
  </rcc>
  <rcc rId="66762" sId="12">
    <oc r="C373">
      <v>2333</v>
    </oc>
    <nc r="C373"/>
  </rcc>
  <rcc rId="66763" sId="12">
    <oc r="D373">
      <v>42732</v>
    </oc>
    <nc r="D373"/>
  </rcc>
  <rcc rId="66764" sId="12">
    <oc r="E373" t="inlineStr">
      <is>
        <t>Исаев Магомеднаби Гаджиевич</t>
      </is>
    </oc>
    <nc r="E373"/>
  </rcc>
  <rcc rId="66765" sId="12">
    <oc r="F373" t="inlineStr">
      <is>
        <t>магазин</t>
      </is>
    </oc>
    <nc r="F373"/>
  </rcc>
  <rcc rId="66766" sId="12">
    <oc r="G373" t="inlineStr">
      <is>
        <t>РД, Ботлихский район, с. Ботлих</t>
      </is>
    </oc>
    <nc r="G373"/>
  </rcc>
  <rcc rId="66767" sId="12">
    <oc r="H373">
      <v>10</v>
    </oc>
    <nc r="H373"/>
  </rcc>
  <rcc rId="66768" sId="12">
    <oc r="I373">
      <v>10</v>
    </oc>
    <nc r="I373"/>
  </rcc>
  <rcc rId="66769" sId="12">
    <oc r="J373">
      <v>0</v>
    </oc>
    <nc r="J373"/>
  </rcc>
  <rcc rId="66770" sId="12">
    <oc r="K373">
      <v>0.4</v>
    </oc>
    <nc r="K373"/>
  </rcc>
  <rcc rId="66771" sId="12">
    <oc r="L373" t="inlineStr">
      <is>
        <t>3/630</t>
      </is>
    </oc>
    <nc r="L373"/>
  </rcc>
  <rcc rId="66772" sId="12">
    <oc r="M373" t="inlineStr">
      <is>
        <t>ф № 5</t>
      </is>
    </oc>
    <nc r="M373"/>
  </rcc>
  <rcc rId="66773" sId="12">
    <oc r="N373" t="inlineStr">
      <is>
        <t>Прогресс</t>
      </is>
    </oc>
    <nc r="N373"/>
  </rcc>
  <rcc rId="66774" sId="12">
    <oc r="O373">
      <v>42734</v>
    </oc>
    <nc r="O373"/>
  </rcc>
  <rcc rId="66775" sId="12">
    <oc r="P373">
      <v>2375</v>
    </oc>
    <nc r="P373"/>
  </rcc>
  <rcc rId="66776" sId="12">
    <oc r="B731" t="inlineStr">
      <is>
        <t>Ботлихский МУ</t>
      </is>
    </oc>
    <nc r="B731"/>
  </rcc>
  <rcc rId="66777" sId="12">
    <oc r="C731">
      <v>348</v>
    </oc>
    <nc r="C731"/>
  </rcc>
  <rcc rId="66778" sId="12">
    <oc r="D731">
      <v>42692</v>
    </oc>
    <nc r="D731"/>
  </rcc>
  <rcc rId="66779" sId="12">
    <oc r="E731" t="inlineStr">
      <is>
        <t>Абдулаев Магомеднур Абакарович</t>
      </is>
    </oc>
    <nc r="E731"/>
  </rcc>
  <rcc rId="66780" sId="12">
    <oc r="F731" t="inlineStr">
      <is>
        <t>жилой дом</t>
      </is>
    </oc>
    <nc r="F731"/>
  </rcc>
  <rcc rId="66781" sId="12">
    <oc r="G731" t="inlineStr">
      <is>
        <t>РД,Ботлихский район сел. Ботлих</t>
      </is>
    </oc>
    <nc r="G731"/>
  </rcc>
  <rcc rId="66782" sId="12">
    <oc r="H731">
      <v>5</v>
    </oc>
    <nc r="H731"/>
  </rcc>
  <rcc rId="66783" sId="12">
    <oc r="I731">
      <v>5</v>
    </oc>
    <nc r="I731"/>
  </rcc>
  <rcc rId="66784" sId="12">
    <oc r="J731">
      <v>0</v>
    </oc>
    <nc r="J731"/>
  </rcc>
  <rcc rId="66785" sId="12">
    <oc r="K731">
      <v>0.4</v>
    </oc>
    <nc r="K731"/>
  </rcc>
  <rcc rId="66786" sId="12">
    <oc r="L731" t="inlineStr">
      <is>
        <t>14/400</t>
      </is>
    </oc>
    <nc r="L731"/>
  </rcc>
  <rcc rId="66787" sId="12">
    <oc r="M731" t="inlineStr">
      <is>
        <t>Ф№5</t>
      </is>
    </oc>
    <nc r="M731"/>
  </rcc>
  <rcc rId="66788" sId="12">
    <oc r="N731" t="inlineStr">
      <is>
        <t>Прогресс</t>
      </is>
    </oc>
    <nc r="N731"/>
  </rcc>
  <rcc rId="66789" sId="12">
    <oc r="O731">
      <v>42696</v>
    </oc>
    <nc r="O731"/>
  </rcc>
  <rcc rId="66790" sId="12">
    <oc r="P731">
      <v>348</v>
    </oc>
    <nc r="P731"/>
  </rcc>
  <rcc rId="66791" sId="12">
    <oc r="B375" t="inlineStr">
      <is>
        <t>Ботлихские РЭС</t>
      </is>
    </oc>
    <nc r="B375"/>
  </rcc>
  <rcc rId="66792" sId="12">
    <oc r="C375">
      <v>2334</v>
    </oc>
    <nc r="C375"/>
  </rcc>
  <rcc rId="66793" sId="12">
    <oc r="D375">
      <v>42732</v>
    </oc>
    <nc r="D375"/>
  </rcc>
  <rcc rId="66794" sId="12">
    <oc r="E375" t="inlineStr">
      <is>
        <t>Гаджибекова Нурсият Лабазановна</t>
      </is>
    </oc>
    <nc r="E375"/>
  </rcc>
  <rcc rId="66795" sId="12">
    <oc r="F375" t="inlineStr">
      <is>
        <t>магазин</t>
      </is>
    </oc>
    <nc r="F375"/>
  </rcc>
  <rcc rId="66796" sId="12">
    <oc r="G375" t="inlineStr">
      <is>
        <t>РД, Ботлихский район, с. Ботлих</t>
      </is>
    </oc>
    <nc r="G375"/>
  </rcc>
  <rcc rId="66797" sId="12">
    <oc r="H375">
      <v>5</v>
    </oc>
    <nc r="H375"/>
  </rcc>
  <rcc rId="66798" sId="12">
    <oc r="I375">
      <v>5</v>
    </oc>
    <nc r="I375"/>
  </rcc>
  <rcc rId="66799" sId="12">
    <oc r="J375">
      <v>0</v>
    </oc>
    <nc r="J375"/>
  </rcc>
  <rcc rId="66800" sId="12">
    <oc r="K375">
      <v>0.4</v>
    </oc>
    <nc r="K375"/>
  </rcc>
  <rcc rId="66801" sId="12">
    <oc r="L375" t="inlineStr">
      <is>
        <t>3/630</t>
      </is>
    </oc>
    <nc r="L375"/>
  </rcc>
  <rcc rId="66802" sId="12">
    <oc r="M375" t="inlineStr">
      <is>
        <t>ф № 5</t>
      </is>
    </oc>
    <nc r="M375"/>
  </rcc>
  <rcc rId="66803" sId="12">
    <oc r="N375" t="inlineStr">
      <is>
        <t xml:space="preserve">Прогресс </t>
      </is>
    </oc>
    <nc r="N375"/>
  </rcc>
  <rcc rId="66804" sId="12">
    <oc r="O375">
      <v>42734</v>
    </oc>
    <nc r="O375"/>
  </rcc>
  <rcc rId="66805" sId="12">
    <oc r="P375">
      <v>2377</v>
    </oc>
    <nc r="P375"/>
  </rcc>
  <rcc rId="66806" sId="12">
    <oc r="B423" t="inlineStr">
      <is>
        <t>МГЭС</t>
      </is>
    </oc>
    <nc r="B423"/>
  </rcc>
  <rcc rId="66807" sId="12">
    <oc r="C423">
      <v>391</v>
    </oc>
    <nc r="C423"/>
  </rcc>
  <rcc rId="66808" sId="12">
    <oc r="D423">
      <v>42719</v>
    </oc>
    <nc r="D423"/>
  </rcc>
  <rcc rId="66809" sId="12">
    <oc r="E423" t="inlineStr">
      <is>
        <t>Нурмагомедова Марина Магомедовна</t>
      </is>
    </oc>
    <nc r="E423"/>
  </rcc>
  <rcc rId="66810" sId="12">
    <oc r="F423" t="inlineStr">
      <is>
        <t>жилой дом</t>
      </is>
    </oc>
    <nc r="F423"/>
  </rcc>
  <rcc rId="66811" sId="12">
    <oc r="G423" t="inlineStr">
      <is>
        <t>РД, п. Ленинкент, МКР-3, 8-я линия, 33</t>
      </is>
    </oc>
    <nc r="G423"/>
  </rcc>
  <rcc rId="66812" sId="12">
    <oc r="H423">
      <v>5</v>
    </oc>
    <nc r="H423"/>
  </rcc>
  <rcc rId="66813" sId="12">
    <oc r="I423">
      <v>5</v>
    </oc>
    <nc r="I423"/>
  </rcc>
  <rcc rId="66814" sId="12">
    <oc r="J423">
      <v>0</v>
    </oc>
    <nc r="J423"/>
  </rcc>
  <rcc rId="66815" sId="12">
    <oc r="K423">
      <v>0.4</v>
    </oc>
    <nc r="K423"/>
  </rcc>
  <rcc rId="66816" sId="12">
    <oc r="L423" t="inlineStr">
      <is>
        <t>"Ленинкент"/400</t>
      </is>
    </oc>
    <nc r="L423"/>
  </rcc>
  <rcc rId="66817" sId="12">
    <oc r="M423">
      <v>7</v>
    </oc>
    <nc r="M423"/>
  </rcc>
  <rcc rId="66818" sId="12">
    <oc r="N423" t="inlineStr">
      <is>
        <t>Радиоцентр</t>
      </is>
    </oc>
    <nc r="N423"/>
  </rcc>
  <rcc rId="66819" sId="12">
    <oc r="P423">
      <v>391</v>
    </oc>
    <nc r="P423"/>
  </rcc>
  <rcc rId="66820" sId="12">
    <oc r="B424" t="inlineStr">
      <is>
        <t>МГЭС</t>
      </is>
    </oc>
    <nc r="B424"/>
  </rcc>
  <rcc rId="66821" sId="12">
    <oc r="C424">
      <v>392</v>
    </oc>
    <nc r="C424"/>
  </rcc>
  <rcc rId="66822" sId="12">
    <oc r="D424">
      <v>42719</v>
    </oc>
    <nc r="D424"/>
  </rcc>
  <rcc rId="66823" sId="12">
    <oc r="E424" t="inlineStr">
      <is>
        <t>Джалалов Магомед Эзерович</t>
      </is>
    </oc>
    <nc r="E424"/>
  </rcc>
  <rcc rId="66824" sId="12">
    <oc r="F424" t="inlineStr">
      <is>
        <t>жилой дом</t>
      </is>
    </oc>
    <nc r="F424"/>
  </rcc>
  <rcc rId="66825" sId="12">
    <oc r="G424" t="inlineStr">
      <is>
        <t>РД, п. Ленинкент, МКР-2, 6-я линия, уч. 7</t>
      </is>
    </oc>
    <nc r="G424"/>
  </rcc>
  <rcc rId="66826" sId="12">
    <oc r="H424">
      <v>10</v>
    </oc>
    <nc r="H424"/>
  </rcc>
  <rcc rId="66827" sId="12">
    <oc r="I424">
      <v>10</v>
    </oc>
    <nc r="I424"/>
  </rcc>
  <rcc rId="66828" sId="12">
    <oc r="J424">
      <v>0</v>
    </oc>
    <nc r="J424"/>
  </rcc>
  <rcc rId="66829" sId="12">
    <oc r="K424">
      <v>0.4</v>
    </oc>
    <nc r="K424"/>
  </rcc>
  <rcc rId="66830" sId="12">
    <oc r="L424" t="inlineStr">
      <is>
        <t>"Ленинкент"/400</t>
      </is>
    </oc>
    <nc r="L424"/>
  </rcc>
  <rcc rId="66831" sId="12">
    <oc r="M424">
      <v>7</v>
    </oc>
    <nc r="M424"/>
  </rcc>
  <rcc rId="66832" sId="12">
    <oc r="N424" t="inlineStr">
      <is>
        <t>Радиоцентр</t>
      </is>
    </oc>
    <nc r="N424"/>
  </rcc>
  <rcc rId="66833" sId="12">
    <oc r="P424">
      <v>392</v>
    </oc>
    <nc r="P424"/>
  </rcc>
  <rcc rId="66834" sId="12">
    <oc r="B176" t="inlineStr">
      <is>
        <t>МГЭС</t>
      </is>
    </oc>
    <nc r="B176"/>
  </rcc>
  <rcc rId="66835" sId="12">
    <oc r="C176">
      <v>2123</v>
    </oc>
    <nc r="C176"/>
  </rcc>
  <rcc rId="66836" sId="12">
    <oc r="D176">
      <v>42702</v>
    </oc>
    <nc r="D176"/>
  </rcc>
  <rcc rId="66837" sId="12">
    <oc r="E176" t="inlineStr">
      <is>
        <t>Магомедова Майсарат Насрулаевна</t>
      </is>
    </oc>
    <nc r="E176"/>
  </rcc>
  <rcc rId="66838" sId="12">
    <oc r="F176" t="inlineStr">
      <is>
        <t>магазин</t>
      </is>
    </oc>
    <nc r="F176"/>
  </rcc>
  <rcc rId="66839" sId="12">
    <oc r="G176" t="inlineStr">
      <is>
        <t>РД, г.Махачкала, п.Ленинкент, ул. Алиева, уч. №25</t>
      </is>
    </oc>
    <nc r="G176"/>
  </rcc>
  <rcc rId="66840" sId="12">
    <oc r="H176">
      <v>5</v>
    </oc>
    <nc r="H176"/>
  </rcc>
  <rcc rId="66841" sId="12">
    <oc r="I176">
      <v>5</v>
    </oc>
    <nc r="I176"/>
  </rcc>
  <rcc rId="66842" sId="12">
    <oc r="J176">
      <v>0</v>
    </oc>
    <nc r="J176"/>
  </rcc>
  <rcc rId="66843" sId="12">
    <oc r="K176">
      <v>0.4</v>
    </oc>
    <nc r="K176"/>
  </rcc>
  <rcc rId="66844" sId="12">
    <oc r="L176" t="inlineStr">
      <is>
        <t>Ленинкент/  400</t>
      </is>
    </oc>
    <nc r="L176"/>
  </rcc>
  <rcc rId="66845" sId="12">
    <oc r="M176" t="inlineStr">
      <is>
        <t>ф №7</t>
      </is>
    </oc>
    <nc r="M176"/>
  </rcc>
  <rcc rId="66846" sId="12">
    <oc r="N176" t="inlineStr">
      <is>
        <t>Радиоцентр 35/10 кВ</t>
      </is>
    </oc>
    <nc r="N176"/>
  </rcc>
  <rcc rId="66847" sId="12">
    <oc r="O176">
      <v>42710</v>
    </oc>
    <nc r="O176"/>
  </rcc>
  <rcc rId="66848" sId="12">
    <oc r="P176">
      <v>2178</v>
    </oc>
    <nc r="P176"/>
  </rcc>
  <rcc rId="66849" sId="12">
    <oc r="B306" t="inlineStr">
      <is>
        <t>МГЭС</t>
      </is>
    </oc>
    <nc r="B306"/>
  </rcc>
  <rcc rId="66850" sId="12">
    <oc r="C306">
      <v>2295</v>
    </oc>
    <nc r="C306"/>
  </rcc>
  <rcc rId="66851" sId="12">
    <oc r="D306">
      <v>42725</v>
    </oc>
    <nc r="D306"/>
  </rcc>
  <rcc rId="66852" sId="12">
    <oc r="E306" t="inlineStr">
      <is>
        <t>Гасанов Магомед Шаруханович</t>
      </is>
    </oc>
    <nc r="E306"/>
  </rcc>
  <rcc rId="66853" sId="12">
    <oc r="F306" t="inlineStr">
      <is>
        <t>складское помещение</t>
      </is>
    </oc>
    <nc r="F306"/>
  </rcc>
  <rcc rId="66854" sId="12">
    <oc r="G306" t="inlineStr">
      <is>
        <t>РД, г.Махачкала, п. Ленинкент, на землях совхоза им.Ленина</t>
      </is>
    </oc>
    <nc r="G306"/>
  </rcc>
  <rcc rId="66855" sId="12">
    <oc r="H306">
      <v>30</v>
    </oc>
    <nc r="H306"/>
  </rcc>
  <rcc rId="66856" sId="12">
    <oc r="I306">
      <v>30</v>
    </oc>
    <nc r="I306"/>
  </rcc>
  <rcc rId="66857" sId="12">
    <oc r="J306">
      <v>0</v>
    </oc>
    <nc r="J306"/>
  </rcc>
  <rcc rId="66858" sId="12">
    <oc r="K306">
      <v>10</v>
    </oc>
    <nc r="K306"/>
  </rcc>
  <rcc rId="66859" sId="12">
    <oc r="L306" t="inlineStr">
      <is>
        <t>100 кВА</t>
      </is>
    </oc>
    <nc r="L306"/>
  </rcc>
  <rcc rId="66860" sId="12">
    <oc r="M306" t="inlineStr">
      <is>
        <t>ф №2</t>
      </is>
    </oc>
    <nc r="M306"/>
  </rcc>
  <rcc rId="66861" sId="12">
    <oc r="N306" t="inlineStr">
      <is>
        <t>Радиоцентр 35/10 кВ</t>
      </is>
    </oc>
    <nc r="N306"/>
  </rcc>
  <rcc rId="66862" sId="12">
    <oc r="O306">
      <v>42725</v>
    </oc>
    <nc r="O306"/>
  </rcc>
  <rcc rId="66863" sId="12">
    <oc r="P306">
      <v>2308</v>
    </oc>
    <nc r="P306"/>
  </rcc>
  <rcc rId="66864" sId="12">
    <oc r="L378" t="inlineStr">
      <is>
        <t>100 кВА</t>
      </is>
    </oc>
    <nc r="L378"/>
  </rcc>
  <rcc rId="66865" sId="12">
    <oc r="B16" t="inlineStr">
      <is>
        <t>Карабудахкентские РЭС</t>
      </is>
    </oc>
    <nc r="B16"/>
  </rcc>
  <rcc rId="66866" sId="12">
    <oc r="C16">
      <v>1973</v>
    </oc>
    <nc r="C16"/>
  </rcc>
  <rcc rId="66867" sId="12">
    <oc r="D16">
      <v>42677</v>
    </oc>
    <nc r="D16"/>
  </rcc>
  <rcc rId="66868" sId="12">
    <oc r="E16" t="inlineStr">
      <is>
        <t>Акавов Салаутдин Батратдинович</t>
      </is>
    </oc>
    <nc r="E16"/>
  </rcc>
  <rcc rId="66869" sId="12">
    <oc r="F16" t="inlineStr">
      <is>
        <t>ателье</t>
      </is>
    </oc>
    <nc r="F16"/>
  </rcc>
  <rcc rId="66870" sId="12">
    <oc r="G16" t="inlineStr">
      <is>
        <t>РД, Карабудахкентский район, с.Манаскент</t>
      </is>
    </oc>
    <nc r="G16"/>
  </rcc>
  <rcc rId="66871" sId="12">
    <oc r="H16">
      <v>8</v>
    </oc>
    <nc r="H16"/>
  </rcc>
  <rcc rId="66872" sId="12">
    <oc r="I16">
      <v>8</v>
    </oc>
    <nc r="I16"/>
  </rcc>
  <rcc rId="66873" sId="12">
    <oc r="J16">
      <v>0</v>
    </oc>
    <nc r="J16"/>
  </rcc>
  <rcc rId="66874" sId="12">
    <oc r="K16">
      <v>0.4</v>
    </oc>
    <nc r="K16"/>
  </rcc>
  <rcc rId="66875" sId="12">
    <oc r="L16" t="inlineStr">
      <is>
        <t>15/400</t>
      </is>
    </oc>
    <nc r="L16"/>
  </rcc>
  <rcc rId="66876" sId="12">
    <oc r="M16" t="inlineStr">
      <is>
        <t>ф№5</t>
      </is>
    </oc>
    <nc r="M16"/>
  </rcc>
  <rcc rId="66877" sId="12">
    <oc r="N16" t="inlineStr">
      <is>
        <t>Рассвет 110/35/6 кВ</t>
      </is>
    </oc>
    <nc r="N16"/>
  </rcc>
  <rcc rId="66878" sId="12">
    <oc r="O16">
      <v>42677</v>
    </oc>
    <nc r="O16"/>
  </rcc>
  <rcc rId="66879" sId="12">
    <oc r="P16">
      <v>2015</v>
    </oc>
    <nc r="P16"/>
  </rcc>
  <rcc rId="66880" sId="12">
    <oc r="L157" t="inlineStr">
      <is>
        <t>630 кВА</t>
      </is>
    </oc>
    <nc r="L157"/>
  </rcc>
  <rcc rId="66881" sId="12">
    <oc r="B182" t="inlineStr">
      <is>
        <t>Карабудахкентские РЭС</t>
      </is>
    </oc>
    <nc r="B182"/>
  </rcc>
  <rcc rId="66882" sId="12">
    <oc r="C182">
      <v>2144</v>
    </oc>
    <nc r="C182"/>
  </rcc>
  <rcc rId="66883" sId="12">
    <oc r="D182">
      <v>42709</v>
    </oc>
    <nc r="D182"/>
  </rcc>
  <rcc rId="66884" sId="12">
    <oc r="E182" t="inlineStr">
      <is>
        <t>Абакаров Абдулкерим Абдулгамидович</t>
      </is>
    </oc>
    <nc r="E182"/>
  </rcc>
  <rcc rId="66885" sId="12">
    <oc r="F182" t="inlineStr">
      <is>
        <t>шлакоблочный цех</t>
      </is>
    </oc>
    <nc r="F182"/>
  </rcc>
  <rcc rId="66886" sId="12">
    <oc r="G182" t="inlineStr">
      <is>
        <t>РД, Карабудахкентский район, п. Манаскент, пр. У.Буйнакского</t>
      </is>
    </oc>
    <nc r="G182"/>
  </rcc>
  <rcc rId="66887" sId="12">
    <oc r="H182">
      <v>15</v>
    </oc>
    <nc r="H182"/>
  </rcc>
  <rcc rId="66888" sId="12">
    <oc r="I182">
      <v>15</v>
    </oc>
    <nc r="I182"/>
  </rcc>
  <rcc rId="66889" sId="12">
    <oc r="J182">
      <v>0</v>
    </oc>
    <nc r="J182"/>
  </rcc>
  <rcc rId="66890" sId="12">
    <oc r="K182">
      <v>0.4</v>
    </oc>
    <nc r="K182"/>
  </rcc>
  <rcc rId="66891" sId="12">
    <oc r="L182" t="inlineStr">
      <is>
        <t>13/160</t>
      </is>
    </oc>
    <nc r="L182"/>
  </rcc>
  <rcc rId="66892" sId="12">
    <oc r="M182" t="inlineStr">
      <is>
        <t>ф №5</t>
      </is>
    </oc>
    <nc r="M182"/>
  </rcc>
  <rcc rId="66893" sId="12">
    <oc r="N182" t="inlineStr">
      <is>
        <t>Рассвет 110/35/6 кВ</t>
      </is>
    </oc>
    <nc r="N182"/>
  </rcc>
  <rcc rId="66894" sId="12">
    <oc r="O182">
      <v>42710</v>
    </oc>
    <nc r="O182"/>
  </rcc>
  <rcc rId="66895" sId="12">
    <oc r="P182">
      <v>2184</v>
    </oc>
    <nc r="P182"/>
  </rcc>
  <rcc rId="66896" sId="12">
    <oc r="B539" t="inlineStr">
      <is>
        <t>Кайтагские  РЭС                              ДЭС</t>
      </is>
    </oc>
    <nc r="B539"/>
  </rcc>
  <rcc rId="66897" sId="12">
    <oc r="C539">
      <v>528</v>
    </oc>
    <nc r="C539"/>
  </rcc>
  <rcc rId="66898" sId="12">
    <oc r="D539">
      <v>42682</v>
    </oc>
    <nc r="D539"/>
  </rcc>
  <rcc rId="66899" sId="12">
    <oc r="E539" t="inlineStr">
      <is>
        <t>Гасанов Рабадан Гаджиабдуллаевич</t>
      </is>
    </oc>
    <nc r="E539"/>
  </rcc>
  <rcc rId="66900" sId="12">
    <oc r="F539" t="inlineStr">
      <is>
        <t>жилой дом</t>
      </is>
    </oc>
    <nc r="F539"/>
  </rcc>
  <rcc rId="66901" sId="12">
    <oc r="G539" t="inlineStr">
      <is>
        <t>Кайтагский район,                           с.Родниковый</t>
      </is>
    </oc>
    <nc r="G539"/>
  </rcc>
  <rcc rId="66902" sId="12">
    <oc r="H539">
      <v>2</v>
    </oc>
    <nc r="H539"/>
  </rcc>
  <rcc rId="66903" sId="12">
    <oc r="I539">
      <v>2</v>
    </oc>
    <nc r="I539"/>
  </rcc>
  <rcc rId="66904" sId="12">
    <oc r="J539">
      <v>0</v>
    </oc>
    <nc r="J539"/>
  </rcc>
  <rcc rId="66905" sId="12">
    <oc r="K539">
      <v>0.4</v>
    </oc>
    <nc r="K539"/>
  </rcc>
  <rcc rId="66906" sId="12">
    <oc r="L539" t="inlineStr">
      <is>
        <t>1/250</t>
      </is>
    </oc>
    <nc r="L539"/>
  </rcc>
  <rcc rId="66907" sId="12">
    <oc r="M539" t="inlineStr">
      <is>
        <t>Ф №4</t>
      </is>
    </oc>
    <nc r="M539"/>
  </rcc>
  <rcc rId="66908" sId="12">
    <oc r="N539" t="inlineStr">
      <is>
        <t>Родниковая</t>
      </is>
    </oc>
    <nc r="N539"/>
  </rcc>
  <rcc rId="66909" sId="12">
    <oc r="O539">
      <v>42683</v>
    </oc>
    <nc r="O539"/>
  </rcc>
  <rcc rId="66910" sId="12">
    <oc r="P539">
      <v>528</v>
    </oc>
    <nc r="P539"/>
  </rcc>
  <rcc rId="66911" sId="12">
    <oc r="B543" t="inlineStr">
      <is>
        <t>Кайтагские  РЭС                              ДЭС</t>
      </is>
    </oc>
    <nc r="B543"/>
  </rcc>
  <rcc rId="66912" sId="12">
    <oc r="C543">
      <v>532</v>
    </oc>
    <nc r="C543"/>
  </rcc>
  <rcc rId="66913" sId="12">
    <oc r="D543">
      <v>42682</v>
    </oc>
    <nc r="D543"/>
  </rcc>
  <rcc rId="66914" sId="12">
    <oc r="E543" t="inlineStr">
      <is>
        <t>Алиева Разият Бахмудовна</t>
      </is>
    </oc>
    <nc r="E543"/>
  </rcc>
  <rcc rId="66915" sId="12">
    <oc r="F543" t="inlineStr">
      <is>
        <t>жилой дом</t>
      </is>
    </oc>
    <nc r="F543"/>
  </rcc>
  <rcc rId="66916" sId="12">
    <oc r="G543" t="inlineStr">
      <is>
        <t xml:space="preserve">Кайтагский район,                п.Родниковый </t>
      </is>
    </oc>
    <nc r="G543"/>
  </rcc>
  <rcc rId="66917" sId="12">
    <oc r="H543">
      <v>2</v>
    </oc>
    <nc r="H543"/>
  </rcc>
  <rcc rId="66918" sId="12">
    <oc r="I543">
      <v>2</v>
    </oc>
    <nc r="I543"/>
  </rcc>
  <rcc rId="66919" sId="12">
    <oc r="J543">
      <v>0</v>
    </oc>
    <nc r="J543"/>
  </rcc>
  <rcc rId="66920" sId="12">
    <oc r="K543">
      <v>0.4</v>
    </oc>
    <nc r="K543"/>
  </rcc>
  <rcc rId="66921" sId="12">
    <oc r="L543" t="inlineStr">
      <is>
        <t>1/63</t>
      </is>
    </oc>
    <nc r="L543"/>
  </rcc>
  <rcc rId="66922" sId="12">
    <oc r="M543" t="inlineStr">
      <is>
        <t>Ф №1</t>
      </is>
    </oc>
    <nc r="M543"/>
  </rcc>
  <rcc rId="66923" sId="12">
    <oc r="N543" t="inlineStr">
      <is>
        <t>Родниковая</t>
      </is>
    </oc>
    <nc r="N543"/>
  </rcc>
  <rcc rId="66924" sId="12">
    <oc r="O543">
      <v>42683</v>
    </oc>
    <nc r="O543"/>
  </rcc>
  <rcc rId="66925" sId="12">
    <oc r="P543">
      <v>532</v>
    </oc>
    <nc r="P543"/>
  </rcc>
  <rcc rId="66926" sId="12">
    <oc r="B544" t="inlineStr">
      <is>
        <t>Кайтагские  РЭС                              ДЭС</t>
      </is>
    </oc>
    <nc r="B544"/>
  </rcc>
  <rcc rId="66927" sId="12">
    <oc r="C544">
      <v>533</v>
    </oc>
    <nc r="C544"/>
  </rcc>
  <rcc rId="66928" sId="12">
    <oc r="D544">
      <v>42682</v>
    </oc>
    <nc r="D544"/>
  </rcc>
  <rcc rId="66929" sId="12">
    <oc r="E544" t="inlineStr">
      <is>
        <t>Магомедов Шамиль Абдулкеримович</t>
      </is>
    </oc>
    <nc r="E544"/>
  </rcc>
  <rcc rId="66930" sId="12">
    <oc r="F544" t="inlineStr">
      <is>
        <t>жилой дом</t>
      </is>
    </oc>
    <nc r="F544"/>
  </rcc>
  <rcc rId="66931" sId="12">
    <oc r="G544" t="inlineStr">
      <is>
        <t>Кайтагский район, с.Маджалис, ниже поста ГАИ</t>
      </is>
    </oc>
    <nc r="G544"/>
  </rcc>
  <rcc rId="66932" sId="12">
    <oc r="H544">
      <v>2</v>
    </oc>
    <nc r="H544"/>
  </rcc>
  <rcc rId="66933" sId="12">
    <oc r="I544">
      <v>2</v>
    </oc>
    <nc r="I544"/>
  </rcc>
  <rcc rId="66934" sId="12">
    <oc r="J544">
      <v>0</v>
    </oc>
    <nc r="J544"/>
  </rcc>
  <rcc rId="66935" sId="12">
    <oc r="K544">
      <v>0.4</v>
    </oc>
    <nc r="K544"/>
  </rcc>
  <rcc rId="66936" sId="12">
    <oc r="L544" t="inlineStr">
      <is>
        <t>26/160</t>
      </is>
    </oc>
    <nc r="L544"/>
  </rcc>
  <rcc rId="66937" sId="12">
    <oc r="M544" t="inlineStr">
      <is>
        <t>Ф №1</t>
      </is>
    </oc>
    <nc r="M544"/>
  </rcc>
  <rcc rId="66938" sId="12">
    <oc r="N544" t="inlineStr">
      <is>
        <t>Родниковая</t>
      </is>
    </oc>
    <nc r="N544"/>
  </rcc>
  <rcc rId="66939" sId="12">
    <oc r="O544">
      <v>42683</v>
    </oc>
    <nc r="O544"/>
  </rcc>
  <rcc rId="66940" sId="12">
    <oc r="P544">
      <v>533</v>
    </oc>
    <nc r="P544"/>
  </rcc>
  <rcc rId="66941" sId="12">
    <oc r="B567" t="inlineStr">
      <is>
        <t>Кайтагские  РЭС                              ДЭС</t>
      </is>
    </oc>
    <nc r="B567"/>
  </rcc>
  <rcc rId="66942" sId="12">
    <oc r="C567">
      <v>556</v>
    </oc>
    <nc r="C567"/>
  </rcc>
  <rcc rId="66943" sId="12">
    <oc r="D567">
      <v>42682</v>
    </oc>
    <nc r="D567"/>
  </rcc>
  <rcc rId="66944" sId="12">
    <oc r="E567" t="inlineStr">
      <is>
        <t>Магомедов Магомед Абдурагимович</t>
      </is>
    </oc>
    <nc r="E567"/>
  </rcc>
  <rcc rId="66945" sId="12">
    <oc r="F567" t="inlineStr">
      <is>
        <t>жилой дом</t>
      </is>
    </oc>
    <nc r="F567"/>
  </rcc>
  <rcc rId="66946" sId="12">
    <oc r="G567" t="inlineStr">
      <is>
        <t>Кайтагский район,                       с. Джавгат</t>
      </is>
    </oc>
    <nc r="G567"/>
  </rcc>
  <rcc rId="66947" sId="12">
    <oc r="H567">
      <v>2</v>
    </oc>
    <nc r="H567"/>
  </rcc>
  <rcc rId="66948" sId="12">
    <oc r="I567">
      <v>2</v>
    </oc>
    <nc r="I567"/>
  </rcc>
  <rcc rId="66949" sId="12">
    <oc r="J567">
      <v>0</v>
    </oc>
    <nc r="J567"/>
  </rcc>
  <rcc rId="66950" sId="12">
    <oc r="K567">
      <v>0.4</v>
    </oc>
    <nc r="K567"/>
  </rcc>
  <rcc rId="66951" sId="12">
    <oc r="L567" t="inlineStr">
      <is>
        <t>11/160</t>
      </is>
    </oc>
    <nc r="L567"/>
  </rcc>
  <rcc rId="66952" sId="12">
    <oc r="M567" t="inlineStr">
      <is>
        <t>Ф №2</t>
      </is>
    </oc>
    <nc r="M567"/>
  </rcc>
  <rcc rId="66953" sId="12">
    <oc r="N567" t="inlineStr">
      <is>
        <t>Родниковая</t>
      </is>
    </oc>
    <nc r="N567"/>
  </rcc>
  <rcc rId="66954" sId="12">
    <oc r="O567">
      <v>42683</v>
    </oc>
    <nc r="O567"/>
  </rcc>
  <rcc rId="66955" sId="12">
    <oc r="P567">
      <v>556</v>
    </oc>
    <nc r="P567"/>
  </rcc>
  <rcc rId="66956" sId="12">
    <oc r="B569" t="inlineStr">
      <is>
        <t>Кайтагские  РЭС                              ДЭС</t>
      </is>
    </oc>
    <nc r="B569"/>
  </rcc>
  <rcc rId="66957" sId="12">
    <oc r="C569">
      <v>558</v>
    </oc>
    <nc r="C569"/>
  </rcc>
  <rcc rId="66958" sId="12">
    <oc r="D569">
      <v>42682</v>
    </oc>
    <nc r="D569"/>
  </rcc>
  <rcc rId="66959" sId="12">
    <oc r="E569" t="inlineStr">
      <is>
        <t>Алишихова Эльмира Алибековна</t>
      </is>
    </oc>
    <nc r="E569"/>
  </rcc>
  <rcc rId="66960" sId="12">
    <oc r="F569" t="inlineStr">
      <is>
        <t>жилой дом</t>
      </is>
    </oc>
    <nc r="F569"/>
  </rcc>
  <rcc rId="66961" sId="12">
    <oc r="G569" t="inlineStr">
      <is>
        <t>Кайтагский район,                      с.Маджалис, ниже мельницы</t>
      </is>
    </oc>
    <nc r="G569"/>
  </rcc>
  <rcc rId="66962" sId="12">
    <oc r="H569">
      <v>2.5</v>
    </oc>
    <nc r="H569"/>
  </rcc>
  <rcc rId="66963" sId="12">
    <oc r="I569">
      <v>2.5</v>
    </oc>
    <nc r="I569"/>
  </rcc>
  <rcc rId="66964" sId="12">
    <oc r="J569">
      <v>0</v>
    </oc>
    <nc r="J569"/>
  </rcc>
  <rcc rId="66965" sId="12">
    <oc r="K569">
      <v>0.4</v>
    </oc>
    <nc r="K569"/>
  </rcc>
  <rcc rId="66966" sId="12">
    <oc r="L569" t="inlineStr">
      <is>
        <t>30/250</t>
      </is>
    </oc>
    <nc r="L569"/>
  </rcc>
  <rcc rId="66967" sId="12">
    <oc r="M569" t="inlineStr">
      <is>
        <t>Ф №1</t>
      </is>
    </oc>
    <nc r="M569"/>
  </rcc>
  <rcc rId="66968" sId="12">
    <oc r="N569" t="inlineStr">
      <is>
        <t>Родниковая</t>
      </is>
    </oc>
    <nc r="N569"/>
  </rcc>
  <rcc rId="66969" sId="12">
    <oc r="O569">
      <v>42683</v>
    </oc>
    <nc r="O569"/>
  </rcc>
  <rcc rId="66970" sId="12">
    <oc r="P569">
      <v>558</v>
    </oc>
    <nc r="P569"/>
  </rcc>
  <rcc rId="66971" sId="12">
    <oc r="B592" t="inlineStr">
      <is>
        <t>Кайтагский МУ                   ДЭС</t>
      </is>
    </oc>
    <nc r="B592"/>
  </rcc>
  <rcc rId="66972" sId="12">
    <oc r="C592">
      <v>581</v>
    </oc>
    <nc r="C592"/>
  </rcc>
  <rcc rId="66973" sId="12">
    <oc r="D592">
      <v>42682</v>
    </oc>
    <nc r="D592"/>
  </rcc>
  <rcc rId="66974" sId="12">
    <oc r="E592" t="inlineStr">
      <is>
        <t>Джамалутдинов Гусейни   Нурутдинович</t>
      </is>
    </oc>
    <nc r="E592"/>
  </rcc>
  <rcc rId="66975" sId="12">
    <oc r="F592" t="inlineStr">
      <is>
        <t>жилой дом</t>
      </is>
    </oc>
    <nc r="F592"/>
  </rcc>
  <rcc rId="66976" sId="12">
    <oc r="G592" t="inlineStr">
      <is>
        <t>Кайтагский район,            с.Джибахни</t>
      </is>
    </oc>
    <nc r="G592"/>
  </rcc>
  <rcc rId="66977" sId="12">
    <oc r="H592">
      <v>2</v>
    </oc>
    <nc r="H592"/>
  </rcc>
  <rcc rId="66978" sId="12">
    <oc r="I592">
      <v>2</v>
    </oc>
    <nc r="I592"/>
  </rcc>
  <rcc rId="66979" sId="12">
    <oc r="J592">
      <v>0</v>
    </oc>
    <nc r="J592"/>
  </rcc>
  <rcc rId="66980" sId="12">
    <oc r="K592">
      <v>0.4</v>
    </oc>
    <nc r="K592"/>
  </rcc>
  <rcc rId="66981" sId="12">
    <oc r="L592" t="inlineStr">
      <is>
        <t>22/63</t>
      </is>
    </oc>
    <nc r="L592"/>
  </rcc>
  <rcc rId="66982" sId="12">
    <oc r="M592" t="inlineStr">
      <is>
        <t>Ф №2</t>
      </is>
    </oc>
    <nc r="M592"/>
  </rcc>
  <rcc rId="66983" sId="12">
    <oc r="N592" t="inlineStr">
      <is>
        <t>Родниковая</t>
      </is>
    </oc>
    <nc r="N592"/>
  </rcc>
  <rcc rId="66984" sId="12">
    <oc r="O592">
      <v>42683</v>
    </oc>
    <nc r="O592"/>
  </rcc>
  <rcc rId="66985" sId="12">
    <oc r="P592">
      <v>581</v>
    </oc>
    <nc r="P592"/>
  </rcc>
  <rcc rId="66986" sId="12">
    <oc r="B593" t="inlineStr">
      <is>
        <t>Кайтагский МУ                   ДЭС</t>
      </is>
    </oc>
    <nc r="B593"/>
  </rcc>
  <rcc rId="66987" sId="12">
    <oc r="C593">
      <v>582</v>
    </oc>
    <nc r="C593"/>
  </rcc>
  <rcc rId="66988" sId="12">
    <oc r="D593">
      <v>42682</v>
    </oc>
    <nc r="D593"/>
  </rcc>
  <rcc rId="66989" sId="12">
    <oc r="E593" t="inlineStr">
      <is>
        <t>Магомедов Магомед Алимирзаевич</t>
      </is>
    </oc>
    <nc r="E593"/>
  </rcc>
  <rcc rId="66990" sId="12">
    <oc r="F593" t="inlineStr">
      <is>
        <t>жилой дом</t>
      </is>
    </oc>
    <nc r="F593"/>
  </rcc>
  <rcc rId="66991" sId="12">
    <oc r="G593" t="inlineStr">
      <is>
        <t>Кайтагский район,            с.Джавгат</t>
      </is>
    </oc>
    <nc r="G593"/>
  </rcc>
  <rcc rId="66992" sId="12">
    <oc r="H593">
      <v>3</v>
    </oc>
    <nc r="H593"/>
  </rcc>
  <rcc rId="66993" sId="12">
    <oc r="I593">
      <v>3</v>
    </oc>
    <nc r="I593"/>
  </rcc>
  <rcc rId="66994" sId="12">
    <oc r="J593">
      <v>0</v>
    </oc>
    <nc r="J593"/>
  </rcc>
  <rcc rId="66995" sId="12">
    <oc r="K593">
      <v>0.4</v>
    </oc>
    <nc r="K593"/>
  </rcc>
  <rcc rId="66996" sId="12">
    <oc r="L593" t="inlineStr">
      <is>
        <t>8/160</t>
      </is>
    </oc>
    <nc r="L593"/>
  </rcc>
  <rcc rId="66997" sId="12">
    <oc r="M593" t="inlineStr">
      <is>
        <t>Ф №2</t>
      </is>
    </oc>
    <nc r="M593"/>
  </rcc>
  <rcc rId="66998" sId="12">
    <oc r="N593" t="inlineStr">
      <is>
        <t>Родниковая</t>
      </is>
    </oc>
    <nc r="N593"/>
  </rcc>
  <rcc rId="66999" sId="12">
    <oc r="O593">
      <v>42683</v>
    </oc>
    <nc r="O593"/>
  </rcc>
  <rcc rId="67000" sId="12">
    <oc r="P593">
      <v>582</v>
    </oc>
    <nc r="P593"/>
  </rcc>
  <rcc rId="67001" sId="12">
    <oc r="B660" t="inlineStr">
      <is>
        <t>Кайтагский МУ  ДЭС</t>
      </is>
    </oc>
    <nc r="B660"/>
  </rcc>
  <rcc rId="67002" sId="12">
    <oc r="C660">
      <v>649</v>
    </oc>
    <nc r="C660"/>
  </rcc>
  <rcc rId="67003" sId="12">
    <oc r="D660">
      <v>42695</v>
    </oc>
    <nc r="D660"/>
  </rcc>
  <rcc rId="67004" sId="12">
    <oc r="E660" t="inlineStr">
      <is>
        <t>Таймазов Камалутдин Таймазович</t>
      </is>
    </oc>
    <nc r="E660"/>
  </rcc>
  <rcc rId="67005" sId="12">
    <oc r="F660" t="inlineStr">
      <is>
        <t>жилой дом</t>
      </is>
    </oc>
    <nc r="F660"/>
  </rcc>
  <rcc rId="67006" sId="12">
    <oc r="G660" t="inlineStr">
      <is>
        <t>Кайтагский район,                         с. Маджалис, ниже мельницы</t>
      </is>
    </oc>
    <nc r="G660"/>
  </rcc>
  <rcc rId="67007" sId="12">
    <oc r="H660">
      <v>2</v>
    </oc>
    <nc r="H660"/>
  </rcc>
  <rcc rId="67008" sId="12">
    <oc r="I660">
      <v>2</v>
    </oc>
    <nc r="I660"/>
  </rcc>
  <rcc rId="67009" sId="12">
    <oc r="J660">
      <v>0</v>
    </oc>
    <nc r="J660"/>
  </rcc>
  <rcc rId="67010" sId="12">
    <oc r="K660">
      <v>0.4</v>
    </oc>
    <nc r="K660"/>
  </rcc>
  <rcc rId="67011" sId="12">
    <oc r="L660" t="inlineStr">
      <is>
        <t>30/250</t>
      </is>
    </oc>
    <nc r="L660"/>
  </rcc>
  <rcc rId="67012" sId="12">
    <oc r="M660" t="inlineStr">
      <is>
        <t>Ф №1</t>
      </is>
    </oc>
    <nc r="M660"/>
  </rcc>
  <rcc rId="67013" sId="12">
    <oc r="N660" t="inlineStr">
      <is>
        <t>Родниковая</t>
      </is>
    </oc>
    <nc r="N660"/>
  </rcc>
  <rcc rId="67014" sId="12">
    <oc r="O660">
      <v>42696</v>
    </oc>
    <nc r="O660"/>
  </rcc>
  <rcc rId="67015" sId="12">
    <oc r="P660">
      <v>649</v>
    </oc>
    <nc r="P660"/>
  </rcc>
  <rcc rId="67016" sId="12">
    <oc r="B672" t="inlineStr">
      <is>
        <t>Кайтагский МУ  ДЭС</t>
      </is>
    </oc>
    <nc r="B672"/>
  </rcc>
  <rcc rId="67017" sId="12">
    <oc r="C672">
      <v>661</v>
    </oc>
    <nc r="C672"/>
  </rcc>
  <rcc rId="67018" sId="12">
    <oc r="D672">
      <v>42702</v>
    </oc>
    <nc r="D672"/>
  </rcc>
  <rcc rId="67019" sId="12">
    <oc r="E672" t="inlineStr">
      <is>
        <t>Курбанова Аминат Гаджирабазановна</t>
      </is>
    </oc>
    <nc r="E672"/>
  </rcc>
  <rcc rId="67020" sId="12">
    <oc r="F672" t="inlineStr">
      <is>
        <t>жилой дом</t>
      </is>
    </oc>
    <nc r="F672"/>
  </rcc>
  <rcc rId="67021" sId="12">
    <oc r="G672" t="inlineStr">
      <is>
        <t>Кайтагский район,                   с. Джавгат</t>
      </is>
    </oc>
    <nc r="G672"/>
  </rcc>
  <rcc rId="67022" sId="12">
    <oc r="H672">
      <v>2.5</v>
    </oc>
    <nc r="H672"/>
  </rcc>
  <rcc rId="67023" sId="12">
    <oc r="I672">
      <v>2.5</v>
    </oc>
    <nc r="I672"/>
  </rcc>
  <rcc rId="67024" sId="12">
    <oc r="J672">
      <v>0</v>
    </oc>
    <nc r="J672"/>
  </rcc>
  <rcc rId="67025" sId="12">
    <oc r="K672">
      <v>0.4</v>
    </oc>
    <nc r="K672"/>
  </rcc>
  <rcc rId="67026" sId="12">
    <oc r="L672" t="inlineStr">
      <is>
        <t>12/160</t>
      </is>
    </oc>
    <nc r="L672"/>
  </rcc>
  <rcc rId="67027" sId="12">
    <oc r="M672" t="inlineStr">
      <is>
        <t>Ф №2</t>
      </is>
    </oc>
    <nc r="M672"/>
  </rcc>
  <rcc rId="67028" sId="12">
    <oc r="N672" t="inlineStr">
      <is>
        <t>Родниковая</t>
      </is>
    </oc>
    <nc r="N672"/>
  </rcc>
  <rcc rId="67029" sId="12">
    <oc r="O672">
      <v>42703</v>
    </oc>
    <nc r="O672"/>
  </rcc>
  <rcc rId="67030" sId="12">
    <oc r="P672">
      <v>661</v>
    </oc>
    <nc r="P672"/>
  </rcc>
  <rcc rId="67031" sId="12">
    <oc r="B309" t="inlineStr">
      <is>
        <t>Ахтынские РЭС (Рутульские МУ)</t>
      </is>
    </oc>
    <nc r="B309"/>
  </rcc>
  <rcc rId="67032" sId="12">
    <oc r="C309">
      <v>2260</v>
    </oc>
    <nc r="C309"/>
  </rcc>
  <rcc rId="67033" sId="12">
    <oc r="D309">
      <v>42718</v>
    </oc>
    <nc r="D309"/>
  </rcc>
  <rcc rId="67034" sId="12">
    <oc r="E309" t="inlineStr">
      <is>
        <t>Айвазов Шакир Фейзуллаевич</t>
      </is>
    </oc>
    <nc r="E309"/>
  </rcc>
  <rcc rId="67035" sId="12">
    <oc r="F309" t="inlineStr">
      <is>
        <t>магазин</t>
      </is>
    </oc>
    <nc r="F309"/>
  </rcc>
  <rcc rId="67036" sId="12">
    <oc r="G309" t="inlineStr">
      <is>
        <t>РД, Рутульский район, с. Рутул</t>
      </is>
    </oc>
    <nc r="G309"/>
  </rcc>
  <rcc rId="67037" sId="12">
    <oc r="H309">
      <v>5</v>
    </oc>
    <nc r="H309"/>
  </rcc>
  <rcc rId="67038" sId="12">
    <oc r="I309">
      <v>5</v>
    </oc>
    <nc r="I309"/>
  </rcc>
  <rcc rId="67039" sId="12">
    <oc r="J309">
      <v>0</v>
    </oc>
    <nc r="J309"/>
  </rcc>
  <rcc rId="67040" sId="12">
    <oc r="K309">
      <v>0.4</v>
    </oc>
    <nc r="K309"/>
  </rcc>
  <rcc rId="67041" sId="12">
    <oc r="L309" t="inlineStr">
      <is>
        <t>6/160</t>
      </is>
    </oc>
    <nc r="L309"/>
  </rcc>
  <rcc rId="67042" sId="12">
    <oc r="M309" t="inlineStr">
      <is>
        <t>ф №3</t>
      </is>
    </oc>
    <nc r="M309"/>
  </rcc>
  <rcc rId="67043" sId="12">
    <oc r="N309" t="inlineStr">
      <is>
        <t>Рутул</t>
      </is>
    </oc>
    <nc r="N309"/>
  </rcc>
  <rcc rId="67044" sId="12">
    <oc r="O309">
      <v>42725</v>
    </oc>
    <nc r="O309"/>
  </rcc>
  <rcc rId="67045" sId="12">
    <oc r="P309">
      <v>2311</v>
    </oc>
    <nc r="P309"/>
  </rcc>
  <rcc rId="67046" sId="12">
    <oc r="B561" t="inlineStr">
      <is>
        <t>Ахтынские  РЭС                              ДЭС</t>
      </is>
    </oc>
    <nc r="B561"/>
  </rcc>
  <rcc rId="67047" sId="12">
    <oc r="C561">
      <v>550</v>
    </oc>
    <nc r="C561"/>
  </rcc>
  <rcc rId="67048" sId="12">
    <oc r="D561">
      <v>42682</v>
    </oc>
    <nc r="D561"/>
  </rcc>
  <rcc rId="67049" sId="12">
    <oc r="E561" t="inlineStr">
      <is>
        <t>Агамирзоев Муслим Мурад Агаевич</t>
      </is>
    </oc>
    <nc r="E561"/>
  </rcc>
  <rcc rId="67050" sId="12">
    <oc r="F561" t="inlineStr">
      <is>
        <t>жилой дом</t>
      </is>
    </oc>
    <nc r="F561"/>
  </rcc>
  <rcc rId="67051" sId="12">
    <oc r="G561" t="inlineStr">
      <is>
        <t>Рутульский район,               с. Рутул</t>
      </is>
    </oc>
    <nc r="G561"/>
  </rcc>
  <rcc rId="67052" sId="12">
    <oc r="H561">
      <v>5</v>
    </oc>
    <nc r="H561"/>
  </rcc>
  <rcc rId="67053" sId="12">
    <oc r="I561">
      <v>5</v>
    </oc>
    <nc r="I561"/>
  </rcc>
  <rcc rId="67054" sId="12">
    <oc r="J561">
      <v>0</v>
    </oc>
    <nc r="J561"/>
  </rcc>
  <rcc rId="67055" sId="12">
    <oc r="K561">
      <v>0.4</v>
    </oc>
    <nc r="K561"/>
  </rcc>
  <rcc rId="67056" sId="12">
    <oc r="L561" t="inlineStr">
      <is>
        <t>3/250</t>
      </is>
    </oc>
    <nc r="L561"/>
  </rcc>
  <rcc rId="67057" sId="12">
    <oc r="M561" t="inlineStr">
      <is>
        <t>Ф №3</t>
      </is>
    </oc>
    <nc r="M561"/>
  </rcc>
  <rcc rId="67058" sId="12">
    <oc r="N561" t="inlineStr">
      <is>
        <t>Рутул</t>
      </is>
    </oc>
    <nc r="N561"/>
  </rcc>
  <rcc rId="67059" sId="12">
    <oc r="O561">
      <v>42683</v>
    </oc>
    <nc r="O561"/>
  </rcc>
  <rcc rId="67060" sId="12">
    <oc r="P561">
      <v>550</v>
    </oc>
    <nc r="P561"/>
  </rcc>
  <rcc rId="67061" sId="12">
    <oc r="B562" t="inlineStr">
      <is>
        <t>Ахтынские  РЭС                              ДЭС</t>
      </is>
    </oc>
    <nc r="B562"/>
  </rcc>
  <rcc rId="67062" sId="12">
    <oc r="C562">
      <v>551</v>
    </oc>
    <nc r="C562"/>
  </rcc>
  <rcc rId="67063" sId="12">
    <oc r="D562">
      <v>42682</v>
    </oc>
    <nc r="D562"/>
  </rcc>
  <rcc rId="67064" sId="12">
    <oc r="E562" t="inlineStr">
      <is>
        <t>Алиева Имбира Джабраиловна</t>
      </is>
    </oc>
    <nc r="E562"/>
  </rcc>
  <rcc rId="67065" sId="12">
    <oc r="F562" t="inlineStr">
      <is>
        <t>жилой дом</t>
      </is>
    </oc>
    <nc r="F562"/>
  </rcc>
  <rcc rId="67066" sId="12">
    <oc r="G562" t="inlineStr">
      <is>
        <t>Рутульский район,               с. Рутул</t>
      </is>
    </oc>
    <nc r="G562"/>
  </rcc>
  <rcc rId="67067" sId="12">
    <oc r="H562">
      <v>5</v>
    </oc>
    <nc r="H562"/>
  </rcc>
  <rcc rId="67068" sId="12">
    <oc r="I562">
      <v>5</v>
    </oc>
    <nc r="I562"/>
  </rcc>
  <rcc rId="67069" sId="12">
    <oc r="J562">
      <v>0</v>
    </oc>
    <nc r="J562"/>
  </rcc>
  <rcc rId="67070" sId="12">
    <oc r="K562">
      <v>0.4</v>
    </oc>
    <nc r="K562"/>
  </rcc>
  <rcc rId="67071" sId="12">
    <oc r="L562" t="inlineStr">
      <is>
        <t>8/160</t>
      </is>
    </oc>
    <nc r="L562"/>
  </rcc>
  <rcc rId="67072" sId="12">
    <oc r="M562" t="inlineStr">
      <is>
        <t>Ф №3</t>
      </is>
    </oc>
    <nc r="M562"/>
  </rcc>
  <rcc rId="67073" sId="12">
    <oc r="N562" t="inlineStr">
      <is>
        <t>Рутул</t>
      </is>
    </oc>
    <nc r="N562"/>
  </rcc>
  <rcc rId="67074" sId="12">
    <oc r="O562">
      <v>42683</v>
    </oc>
    <nc r="O562"/>
  </rcc>
  <rcc rId="67075" sId="12">
    <oc r="P562">
      <v>551</v>
    </oc>
    <nc r="P562"/>
  </rcc>
  <rcc rId="67076" sId="12">
    <oc r="B587" t="inlineStr">
      <is>
        <t>Ахтынские РЭС                    ДЭС</t>
      </is>
    </oc>
    <nc r="B587"/>
  </rcc>
  <rcc rId="67077" sId="12">
    <oc r="C587">
      <v>576</v>
    </oc>
    <nc r="C587"/>
  </rcc>
  <rcc rId="67078" sId="12">
    <oc r="D587">
      <v>42682</v>
    </oc>
    <nc r="D587"/>
  </rcc>
  <rcc rId="67079" sId="12">
    <oc r="E587" t="inlineStr">
      <is>
        <t>Мирзоев Устакши Пашаевич</t>
      </is>
    </oc>
    <nc r="E587"/>
  </rcc>
  <rcc rId="67080" sId="12">
    <oc r="F587" t="inlineStr">
      <is>
        <t>жилой дом</t>
      </is>
    </oc>
    <nc r="F587"/>
  </rcc>
  <rcc rId="67081" sId="12">
    <oc r="G587" t="inlineStr">
      <is>
        <t>Рутульский район,             с.Хлют</t>
      </is>
    </oc>
    <nc r="G587"/>
  </rcc>
  <rcc rId="67082" sId="12">
    <oc r="H587">
      <v>2</v>
    </oc>
    <nc r="H587"/>
  </rcc>
  <rcc rId="67083" sId="12">
    <oc r="I587">
      <v>2</v>
    </oc>
    <nc r="I587"/>
  </rcc>
  <rcc rId="67084" sId="12">
    <oc r="J587">
      <v>0</v>
    </oc>
    <nc r="J587"/>
  </rcc>
  <rcc rId="67085" sId="12">
    <oc r="K587">
      <v>0.4</v>
    </oc>
    <nc r="K587"/>
  </rcc>
  <rcc rId="67086" sId="12">
    <oc r="L587" t="inlineStr">
      <is>
        <t>12/160</t>
      </is>
    </oc>
    <nc r="L587"/>
  </rcc>
  <rcc rId="67087" sId="12">
    <oc r="M587" t="inlineStr">
      <is>
        <t>Ф №2</t>
      </is>
    </oc>
    <nc r="M587"/>
  </rcc>
  <rcc rId="67088" sId="12">
    <oc r="N587" t="inlineStr">
      <is>
        <t>Рутул</t>
      </is>
    </oc>
    <nc r="N587"/>
  </rcc>
  <rcc rId="67089" sId="12">
    <oc r="O587">
      <v>42683</v>
    </oc>
    <nc r="O587"/>
  </rcc>
  <rcc rId="67090" sId="12">
    <oc r="P587">
      <v>576</v>
    </oc>
    <nc r="P587"/>
  </rcc>
  <rcc rId="67091" sId="12">
    <oc r="B598" t="inlineStr">
      <is>
        <t>Рутульский МУ             ДЭС</t>
      </is>
    </oc>
    <nc r="B598"/>
  </rcc>
  <rcc rId="67092" sId="12">
    <oc r="C598">
      <v>587</v>
    </oc>
    <nc r="C598"/>
  </rcc>
  <rcc rId="67093" sId="12">
    <oc r="D598">
      <v>42683</v>
    </oc>
    <nc r="D598"/>
  </rcc>
  <rcc rId="67094" sId="12">
    <oc r="E598" t="inlineStr">
      <is>
        <t>Исмиев Тимур Халарханович</t>
      </is>
    </oc>
    <nc r="E598"/>
  </rcc>
  <rcc rId="67095" sId="12">
    <oc r="F598" t="inlineStr">
      <is>
        <t>жилой дом</t>
      </is>
    </oc>
    <nc r="F598"/>
  </rcc>
  <rcc rId="67096" sId="12">
    <oc r="G598" t="inlineStr">
      <is>
        <t>Рутульский район ,                      с. Рутул</t>
      </is>
    </oc>
    <nc r="G598"/>
  </rcc>
  <rcc rId="67097" sId="12">
    <oc r="H598">
      <v>2</v>
    </oc>
    <nc r="H598"/>
  </rcc>
  <rcc rId="67098" sId="12">
    <oc r="I598">
      <v>2</v>
    </oc>
    <nc r="I598"/>
  </rcc>
  <rcc rId="67099" sId="12">
    <oc r="J598">
      <v>0</v>
    </oc>
    <nc r="J598"/>
  </rcc>
  <rcc rId="67100" sId="12">
    <oc r="K598">
      <v>0.4</v>
    </oc>
    <nc r="K598"/>
  </rcc>
  <rcc rId="67101" sId="12">
    <oc r="L598" t="inlineStr">
      <is>
        <t>2/250</t>
      </is>
    </oc>
    <nc r="L598"/>
  </rcc>
  <rcc rId="67102" sId="12">
    <oc r="M598" t="inlineStr">
      <is>
        <t>Ф №3</t>
      </is>
    </oc>
    <nc r="M598"/>
  </rcc>
  <rcc rId="67103" sId="12">
    <oc r="N598" t="inlineStr">
      <is>
        <t>Рутул</t>
      </is>
    </oc>
    <nc r="N598"/>
  </rcc>
  <rcc rId="67104" sId="12">
    <oc r="O598">
      <v>42684</v>
    </oc>
    <nc r="O598"/>
  </rcc>
  <rcc rId="67105" sId="12">
    <oc r="P598">
      <v>587</v>
    </oc>
    <nc r="P598"/>
  </rcc>
  <rcc rId="67106" sId="12">
    <oc r="B620" t="inlineStr">
      <is>
        <t>Рутульский МУ                 ДЭС</t>
      </is>
    </oc>
    <nc r="B620"/>
  </rcc>
  <rcc rId="67107" sId="12">
    <oc r="C620">
      <v>609</v>
    </oc>
    <nc r="C620"/>
  </rcc>
  <rcc rId="67108" sId="12">
    <oc r="D620">
      <v>42684</v>
    </oc>
    <nc r="D620"/>
  </rcc>
  <rcc rId="67109" sId="12">
    <oc r="E620" t="inlineStr">
      <is>
        <t>Гасанов Гасанбек Бабаевич</t>
      </is>
    </oc>
    <nc r="E620"/>
  </rcc>
  <rcc rId="67110" sId="12">
    <oc r="F620" t="inlineStr">
      <is>
        <t>жилой дом</t>
      </is>
    </oc>
    <nc r="F620"/>
  </rcc>
  <rcc rId="67111" sId="12">
    <oc r="G620" t="inlineStr">
      <is>
        <t>Рутульский район , с.Рутул</t>
      </is>
    </oc>
    <nc r="G620"/>
  </rcc>
  <rcc rId="67112" sId="12">
    <oc r="H620">
      <v>5</v>
    </oc>
    <nc r="H620"/>
  </rcc>
  <rcc rId="67113" sId="12">
    <oc r="I620">
      <v>5</v>
    </oc>
    <nc r="I620"/>
  </rcc>
  <rcc rId="67114" sId="12">
    <oc r="J620">
      <v>0</v>
    </oc>
    <nc r="J620"/>
  </rcc>
  <rcc rId="67115" sId="12">
    <oc r="K620">
      <v>0.4</v>
    </oc>
    <nc r="K620"/>
  </rcc>
  <rcc rId="67116" sId="12">
    <oc r="L620" t="inlineStr">
      <is>
        <t>8/250</t>
      </is>
    </oc>
    <nc r="L620"/>
  </rcc>
  <rcc rId="67117" sId="12">
    <oc r="M620" t="inlineStr">
      <is>
        <t>Ф №3</t>
      </is>
    </oc>
    <nc r="M620"/>
  </rcc>
  <rcc rId="67118" sId="12">
    <oc r="N620" t="inlineStr">
      <is>
        <t>Рутул</t>
      </is>
    </oc>
    <nc r="N620"/>
  </rcc>
  <rcc rId="67119" sId="12">
    <oc r="O620">
      <v>42685</v>
    </oc>
    <nc r="O620"/>
  </rcc>
  <rcc rId="67120" sId="12">
    <oc r="P620">
      <v>609</v>
    </oc>
    <nc r="P620"/>
  </rcc>
  <rcc rId="67121" sId="12">
    <oc r="B621" t="inlineStr">
      <is>
        <t>Рутульский МУ                 ДЭС</t>
      </is>
    </oc>
    <nc r="B621"/>
  </rcc>
  <rcc rId="67122" sId="12">
    <oc r="C621">
      <v>610</v>
    </oc>
    <nc r="C621"/>
  </rcc>
  <rcc rId="67123" sId="12">
    <oc r="D621">
      <v>42684</v>
    </oc>
    <nc r="D621"/>
  </rcc>
  <rcc rId="67124" sId="12">
    <oc r="E621" t="inlineStr">
      <is>
        <t>Абдуллаев Имамутдин Исмаилович</t>
      </is>
    </oc>
    <nc r="E621"/>
  </rcc>
  <rcc rId="67125" sId="12">
    <oc r="F621" t="inlineStr">
      <is>
        <t>жилой дом</t>
      </is>
    </oc>
    <nc r="F621"/>
  </rcc>
  <rcc rId="67126" sId="12">
    <oc r="G621" t="inlineStr">
      <is>
        <t>Рутульский район , с.Куфа</t>
      </is>
    </oc>
    <nc r="G621"/>
  </rcc>
  <rcc rId="67127" sId="12">
    <oc r="H621">
      <v>3</v>
    </oc>
    <nc r="H621"/>
  </rcc>
  <rcc rId="67128" sId="12">
    <oc r="I621">
      <v>3</v>
    </oc>
    <nc r="I621"/>
  </rcc>
  <rcc rId="67129" sId="12">
    <oc r="J621">
      <v>0</v>
    </oc>
    <nc r="J621"/>
  </rcc>
  <rcc rId="67130" sId="12">
    <oc r="K621">
      <v>0.4</v>
    </oc>
    <nc r="K621"/>
  </rcc>
  <rcc rId="67131" sId="12">
    <oc r="L621" t="inlineStr">
      <is>
        <t>6/160</t>
      </is>
    </oc>
    <nc r="L621"/>
  </rcc>
  <rcc rId="67132" sId="12">
    <oc r="M621" t="inlineStr">
      <is>
        <t>Ф №4</t>
      </is>
    </oc>
    <nc r="M621"/>
  </rcc>
  <rcc rId="67133" sId="12">
    <oc r="N621" t="inlineStr">
      <is>
        <t>Рутул</t>
      </is>
    </oc>
    <nc r="N621"/>
  </rcc>
  <rcc rId="67134" sId="12">
    <oc r="O621">
      <v>42685</v>
    </oc>
    <nc r="O621"/>
  </rcc>
  <rcc rId="67135" sId="12">
    <oc r="P621">
      <v>610</v>
    </oc>
    <nc r="P621"/>
  </rcc>
  <rcc rId="67136" sId="12">
    <oc r="B623" t="inlineStr">
      <is>
        <t>Рутульский МУ                 ДЭС</t>
      </is>
    </oc>
    <nc r="B623"/>
  </rcc>
  <rcc rId="67137" sId="12">
    <oc r="C623">
      <v>612</v>
    </oc>
    <nc r="C623"/>
  </rcc>
  <rcc rId="67138" sId="12">
    <oc r="D623">
      <v>42688</v>
    </oc>
    <nc r="D623"/>
  </rcc>
  <rcc rId="67139" sId="12">
    <oc r="E623" t="inlineStr">
      <is>
        <t>Салманов Джафар Сабирович</t>
      </is>
    </oc>
    <nc r="E623"/>
  </rcc>
  <rcc rId="67140" sId="12">
    <oc r="F623" t="inlineStr">
      <is>
        <t>жилой дом</t>
      </is>
    </oc>
    <nc r="F623"/>
  </rcc>
  <rcc rId="67141" sId="12">
    <oc r="G623" t="inlineStr">
      <is>
        <t>Рутульский район ,              с.Рутул</t>
      </is>
    </oc>
    <nc r="G623"/>
  </rcc>
  <rcc rId="67142" sId="12">
    <oc r="H623">
      <v>3</v>
    </oc>
    <nc r="H623"/>
  </rcc>
  <rcc rId="67143" sId="12">
    <oc r="I623">
      <v>3</v>
    </oc>
    <nc r="I623"/>
  </rcc>
  <rcc rId="67144" sId="12">
    <oc r="J623">
      <v>0</v>
    </oc>
    <nc r="J623"/>
  </rcc>
  <rcc rId="67145" sId="12">
    <oc r="K623">
      <v>0.4</v>
    </oc>
    <nc r="K623"/>
  </rcc>
  <rcc rId="67146" sId="12">
    <oc r="L623" t="inlineStr">
      <is>
        <t>16/10</t>
      </is>
    </oc>
    <nc r="L623"/>
  </rcc>
  <rcc rId="67147" sId="12">
    <oc r="M623" t="inlineStr">
      <is>
        <t>Ф №2</t>
      </is>
    </oc>
    <nc r="M623"/>
  </rcc>
  <rcc rId="67148" sId="12">
    <oc r="N623" t="inlineStr">
      <is>
        <t>Рутул</t>
      </is>
    </oc>
    <nc r="N623"/>
  </rcc>
  <rcc rId="67149" sId="12">
    <oc r="O623">
      <v>42689</v>
    </oc>
    <nc r="O623"/>
  </rcc>
  <rcc rId="67150" sId="12">
    <oc r="P623">
      <v>612</v>
    </oc>
    <nc r="P623"/>
  </rcc>
  <rcc rId="67151" sId="12">
    <oc r="B127" t="inlineStr">
      <is>
        <t>Ахтынские РЭС (Рутульские МУ)</t>
      </is>
    </oc>
    <nc r="B127"/>
  </rcc>
  <rcc rId="67152" sId="12">
    <oc r="C127">
      <v>2085</v>
    </oc>
    <nc r="C127"/>
  </rcc>
  <rcc rId="67153" sId="12">
    <oc r="D127">
      <v>42696</v>
    </oc>
    <nc r="D127"/>
  </rcc>
  <rcc rId="67154" sId="12">
    <oc r="E127" t="inlineStr">
      <is>
        <t>Бахтияров Магомед Муминович</t>
      </is>
    </oc>
    <nc r="E127"/>
  </rcc>
  <rcc rId="67155" sId="12">
    <oc r="F127" t="inlineStr">
      <is>
        <t>нежилое помещение</t>
      </is>
    </oc>
    <nc r="F127"/>
  </rcc>
  <rcc rId="67156" sId="12">
    <oc r="G127" t="inlineStr">
      <is>
        <t>РД, Рутульский район, с.Хлют</t>
      </is>
    </oc>
    <nc r="G127"/>
  </rcc>
  <rcc rId="67157" sId="12">
    <oc r="H127">
      <v>10</v>
    </oc>
    <nc r="H127"/>
  </rcc>
  <rcc rId="67158" sId="12">
    <oc r="I127">
      <v>10</v>
    </oc>
    <nc r="I127"/>
  </rcc>
  <rcc rId="67159" sId="12">
    <oc r="J127">
      <v>0</v>
    </oc>
    <nc r="J127"/>
  </rcc>
  <rcc rId="67160" sId="12">
    <oc r="K127">
      <v>0.4</v>
    </oc>
    <nc r="K127"/>
  </rcc>
  <rcc rId="67161" sId="12">
    <oc r="L127" t="inlineStr">
      <is>
        <t>8/250</t>
      </is>
    </oc>
    <nc r="L127"/>
  </rcc>
  <rcc rId="67162" sId="12">
    <oc r="M127" t="inlineStr">
      <is>
        <t>ф № 2</t>
      </is>
    </oc>
    <nc r="M127"/>
  </rcc>
  <rcc rId="67163" sId="12">
    <oc r="N127" t="inlineStr">
      <is>
        <t>Рутул 35/10 кВ</t>
      </is>
    </oc>
    <nc r="N127"/>
  </rcc>
  <rcc rId="67164" sId="12">
    <oc r="O127">
      <v>42697</v>
    </oc>
    <nc r="O127"/>
  </rcc>
  <rcc rId="67165" sId="12">
    <oc r="P127">
      <v>2129</v>
    </oc>
    <nc r="P127"/>
  </rcc>
  <rcc rId="67166" sId="12">
    <oc r="B791" t="inlineStr">
      <is>
        <t>Гумбетовский МУ</t>
      </is>
    </oc>
    <nc r="B791"/>
  </rcc>
  <rcc rId="67167" sId="12">
    <oc r="C791">
      <v>408</v>
    </oc>
    <nc r="C791"/>
  </rcc>
  <rcc rId="67168" sId="12">
    <oc r="D791">
      <v>42732</v>
    </oc>
    <nc r="D791"/>
  </rcc>
  <rcc rId="67169" sId="12">
    <oc r="E791" t="inlineStr">
      <is>
        <t>Тумаева Патимат Пазировна</t>
      </is>
    </oc>
    <nc r="E791"/>
  </rcc>
  <rcc rId="67170" sId="12">
    <oc r="F791" t="inlineStr">
      <is>
        <t>жилой дом</t>
      </is>
    </oc>
    <nc r="F791"/>
  </rcc>
  <rcc rId="67171" sId="12">
    <oc r="G791" t="inlineStr">
      <is>
        <t>РД, Гумбетовский район, с. Чирката</t>
      </is>
    </oc>
    <nc r="G791"/>
  </rcc>
  <rcc rId="67172" sId="12">
    <oc r="H791">
      <v>10</v>
    </oc>
    <nc r="H791"/>
  </rcc>
  <rcc rId="67173" sId="12">
    <oc r="I791">
      <v>10</v>
    </oc>
    <nc r="I791"/>
  </rcc>
  <rcc rId="67174" sId="12">
    <oc r="J791">
      <v>0</v>
    </oc>
    <nc r="J791"/>
  </rcc>
  <rcc rId="67175" sId="12">
    <oc r="K791">
      <v>0.4</v>
    </oc>
    <nc r="K791"/>
  </rcc>
  <rcc rId="67176" sId="12">
    <oc r="L791" t="inlineStr">
      <is>
        <t>24/400</t>
      </is>
    </oc>
    <nc r="L791"/>
  </rcc>
  <rcc rId="67177" sId="12">
    <oc r="M791" t="inlineStr">
      <is>
        <t>Ф№3</t>
      </is>
    </oc>
    <nc r="M791"/>
  </rcc>
  <rcc rId="67178" sId="12">
    <oc r="N791" t="inlineStr">
      <is>
        <t>Сагры</t>
      </is>
    </oc>
    <nc r="N791"/>
  </rcc>
  <rcc rId="67179" sId="12">
    <oc r="O791">
      <v>42732</v>
    </oc>
    <nc r="O791"/>
  </rcc>
  <rcc rId="67180" sId="12">
    <oc r="P791">
      <v>408</v>
    </oc>
    <nc r="P791"/>
  </rcc>
  <rcc rId="67181" sId="12">
    <oc r="B538" t="inlineStr">
      <is>
        <t>Касумкентские  РЭС                              ДЭС</t>
      </is>
    </oc>
    <nc r="B538"/>
  </rcc>
  <rcc rId="67182" sId="12">
    <oc r="C538">
      <v>527</v>
    </oc>
    <nc r="C538"/>
  </rcc>
  <rcc rId="67183" sId="12">
    <oc r="D538">
      <v>42682</v>
    </oc>
    <nc r="D538"/>
  </rcc>
  <rcc rId="67184" sId="12">
    <oc r="E538" t="inlineStr">
      <is>
        <t>Гамзатов Эльбрус Тагиевич</t>
      </is>
    </oc>
    <nc r="E538"/>
  </rcc>
  <rcc rId="67185" sId="12">
    <oc r="F538" t="inlineStr">
      <is>
        <t>жилой дом</t>
      </is>
    </oc>
    <nc r="F538"/>
  </rcc>
  <rcc rId="67186" sId="12">
    <oc r="G538" t="inlineStr">
      <is>
        <t>Сулейман-Стальский район,                                          с. Сайидкент</t>
      </is>
    </oc>
    <nc r="G538"/>
  </rcc>
  <rcc rId="67187" sId="12">
    <oc r="H538">
      <v>3</v>
    </oc>
    <nc r="H538"/>
  </rcc>
  <rcc rId="67188" sId="12">
    <oc r="I538">
      <v>3</v>
    </oc>
    <nc r="I538"/>
  </rcc>
  <rcc rId="67189" sId="12">
    <oc r="J538">
      <v>0</v>
    </oc>
    <nc r="J538"/>
  </rcc>
  <rcc rId="67190" sId="12">
    <oc r="K538">
      <v>0.4</v>
    </oc>
    <nc r="K538"/>
  </rcc>
  <rcc rId="67191" sId="12">
    <oc r="L538" t="inlineStr">
      <is>
        <t>10/100</t>
      </is>
    </oc>
    <nc r="L538"/>
  </rcc>
  <rcc rId="67192" sId="12">
    <oc r="M538" t="inlineStr">
      <is>
        <t>Ф №2</t>
      </is>
    </oc>
    <nc r="M538"/>
  </rcc>
  <rcc rId="67193" sId="12">
    <oc r="N538" t="inlineStr">
      <is>
        <t>Сардаркент</t>
      </is>
    </oc>
    <nc r="N538"/>
  </rcc>
  <rcc rId="67194" sId="12">
    <oc r="O538">
      <v>42683</v>
    </oc>
    <nc r="O538"/>
  </rcc>
  <rcc rId="67195" sId="12">
    <oc r="P538">
      <v>527</v>
    </oc>
    <nc r="P538"/>
  </rcc>
  <rcc rId="67196" sId="12">
    <oc r="B547" t="inlineStr">
      <is>
        <t>Касумкентские  РЭС                              ДЭС</t>
      </is>
    </oc>
    <nc r="B547"/>
  </rcc>
  <rcc rId="67197" sId="12">
    <oc r="C547">
      <v>536</v>
    </oc>
    <nc r="C547"/>
  </rcc>
  <rcc rId="67198" sId="12">
    <oc r="D547">
      <v>42682</v>
    </oc>
    <nc r="D547"/>
  </rcc>
  <rcc rId="67199" sId="12">
    <oc r="E547" t="inlineStr">
      <is>
        <t xml:space="preserve">Пирмагомедов Мукаил Шихамедович </t>
      </is>
    </oc>
    <nc r="E547"/>
  </rcc>
  <rcc rId="67200" sId="12">
    <oc r="F547" t="inlineStr">
      <is>
        <t>жилой дом</t>
      </is>
    </oc>
    <nc r="F547"/>
  </rcc>
  <rcc rId="67201" sId="12">
    <oc r="G547" t="inlineStr">
      <is>
        <t>Сулейман-Стальский район, с.Куркент</t>
      </is>
    </oc>
    <nc r="G547"/>
  </rcc>
  <rcc rId="67202" sId="12">
    <oc r="H547">
      <v>6</v>
    </oc>
    <nc r="H547"/>
  </rcc>
  <rcc rId="67203" sId="12">
    <oc r="I547">
      <v>6</v>
    </oc>
    <nc r="I547"/>
  </rcc>
  <rcc rId="67204" sId="12">
    <oc r="J547">
      <v>0</v>
    </oc>
    <nc r="J547"/>
  </rcc>
  <rcc rId="67205" sId="12">
    <oc r="K547">
      <v>0.4</v>
    </oc>
    <nc r="K547"/>
  </rcc>
  <rcc rId="67206" sId="12">
    <oc r="L547" t="inlineStr">
      <is>
        <t>5/250</t>
      </is>
    </oc>
    <nc r="L547"/>
  </rcc>
  <rcc rId="67207" sId="12">
    <oc r="M547" t="inlineStr">
      <is>
        <t>Ф №2</t>
      </is>
    </oc>
    <nc r="M547"/>
  </rcc>
  <rcc rId="67208" sId="12">
    <oc r="N547" t="inlineStr">
      <is>
        <t>Сардаркент</t>
      </is>
    </oc>
    <nc r="N547"/>
  </rcc>
  <rcc rId="67209" sId="12">
    <oc r="O547">
      <v>42683</v>
    </oc>
    <nc r="O547"/>
  </rcc>
  <rcc rId="67210" sId="12">
    <oc r="P547">
      <v>536</v>
    </oc>
    <nc r="P547"/>
  </rcc>
  <rcc rId="67211" sId="12">
    <oc r="B558" t="inlineStr">
      <is>
        <t>Касумкентские  РЭС                              ДЭС</t>
      </is>
    </oc>
    <nc r="B558"/>
  </rcc>
  <rcc rId="67212" sId="12">
    <oc r="C558">
      <v>547</v>
    </oc>
    <nc r="C558"/>
  </rcc>
  <rcc rId="67213" sId="12">
    <oc r="D558">
      <v>42682</v>
    </oc>
    <nc r="D558"/>
  </rcc>
  <rcc rId="67214" sId="12">
    <oc r="E558" t="inlineStr">
      <is>
        <t>Рамазанов Набир Тагибекович</t>
      </is>
    </oc>
    <nc r="E558"/>
  </rcc>
  <rcc rId="67215" sId="12">
    <oc r="F558" t="inlineStr">
      <is>
        <t>жилой дом</t>
      </is>
    </oc>
    <nc r="F558"/>
  </rcc>
  <rcc rId="67216" sId="12">
    <oc r="G558" t="inlineStr">
      <is>
        <t>Хивский район,                      с.Канциль</t>
      </is>
    </oc>
    <nc r="G558"/>
  </rcc>
  <rcc rId="67217" sId="12">
    <oc r="H558">
      <v>5</v>
    </oc>
    <nc r="H558"/>
  </rcc>
  <rcc rId="67218" sId="12">
    <oc r="I558">
      <v>5</v>
    </oc>
    <nc r="I558"/>
  </rcc>
  <rcc rId="67219" sId="12">
    <oc r="J558">
      <v>0</v>
    </oc>
    <nc r="J558"/>
  </rcc>
  <rcc rId="67220" sId="12">
    <oc r="K558">
      <v>0.4</v>
    </oc>
    <nc r="K558"/>
  </rcc>
  <rcc rId="67221" sId="12">
    <oc r="L558" t="inlineStr">
      <is>
        <t>6/160</t>
      </is>
    </oc>
    <nc r="L558"/>
  </rcc>
  <rcc rId="67222" sId="12">
    <oc r="M558" t="inlineStr">
      <is>
        <t>Ф №3</t>
      </is>
    </oc>
    <nc r="M558"/>
  </rcc>
  <rcc rId="67223" sId="12">
    <oc r="N558" t="inlineStr">
      <is>
        <t>Сардаркент</t>
      </is>
    </oc>
    <nc r="N558"/>
  </rcc>
  <rcc rId="67224" sId="12">
    <oc r="O558">
      <v>42683</v>
    </oc>
    <nc r="O558"/>
  </rcc>
  <rcc rId="67225" sId="12">
    <oc r="P558">
      <v>547</v>
    </oc>
    <nc r="P558"/>
  </rcc>
  <rcc rId="67226" sId="12">
    <oc r="B596" t="inlineStr">
      <is>
        <t>Касумкентский РЭС                          ДЭС</t>
      </is>
    </oc>
    <nc r="B596"/>
  </rcc>
  <rcc rId="67227" sId="12">
    <oc r="C596">
      <v>585</v>
    </oc>
    <nc r="C596"/>
  </rcc>
  <rcc rId="67228" sId="12">
    <oc r="D596">
      <v>42682</v>
    </oc>
    <nc r="D596"/>
  </rcc>
  <rcc rId="67229" sId="12">
    <oc r="E596" t="inlineStr">
      <is>
        <t>Ахмедов Муталиб Даирович</t>
      </is>
    </oc>
    <nc r="E596"/>
  </rcc>
  <rcc rId="67230" sId="12">
    <oc r="F596" t="inlineStr">
      <is>
        <t>жилой дом</t>
      </is>
    </oc>
    <nc r="F596"/>
  </rcc>
  <rcc rId="67231" sId="12">
    <oc r="G596" t="inlineStr">
      <is>
        <t>Сул.-Стальский район, с.Алкадар, ул.Г.Гасанова,3</t>
      </is>
    </oc>
    <nc r="G596"/>
  </rcc>
  <rcc rId="67232" sId="12">
    <oc r="H596">
      <v>3</v>
    </oc>
    <nc r="H596"/>
  </rcc>
  <rcc rId="67233" sId="12">
    <oc r="I596">
      <v>3</v>
    </oc>
    <nc r="I596"/>
  </rcc>
  <rcc rId="67234" sId="12">
    <oc r="J596">
      <v>0</v>
    </oc>
    <nc r="J596"/>
  </rcc>
  <rcc rId="67235" sId="12">
    <oc r="K596">
      <v>0.4</v>
    </oc>
    <nc r="K596"/>
  </rcc>
  <rcc rId="67236" sId="12">
    <oc r="L596" t="inlineStr">
      <is>
        <t>2/250</t>
      </is>
    </oc>
    <nc r="L596"/>
  </rcc>
  <rcc rId="67237" sId="12">
    <oc r="M596" t="inlineStr">
      <is>
        <t>Ф №2</t>
      </is>
    </oc>
    <nc r="M596"/>
  </rcc>
  <rcc rId="67238" sId="12">
    <oc r="N596" t="inlineStr">
      <is>
        <t>Сардаркент</t>
      </is>
    </oc>
    <nc r="N596"/>
  </rcc>
  <rcc rId="67239" sId="12">
    <oc r="O596">
      <v>42683</v>
    </oc>
    <nc r="O596"/>
  </rcc>
  <rcc rId="67240" sId="12">
    <oc r="P596">
      <v>585</v>
    </oc>
    <nc r="P596"/>
  </rcc>
  <rcc rId="67241" sId="12">
    <oc r="B618" t="inlineStr">
      <is>
        <t>Касумкентский РЭС                             ДЭС</t>
      </is>
    </oc>
    <nc r="B618"/>
  </rcc>
  <rcc rId="67242" sId="12">
    <oc r="C618">
      <v>607</v>
    </oc>
    <nc r="C618"/>
  </rcc>
  <rcc rId="67243" sId="12">
    <oc r="D618">
      <v>42684</v>
    </oc>
    <nc r="D618"/>
  </rcc>
  <rcc rId="67244" sId="12">
    <oc r="E618" t="inlineStr">
      <is>
        <t>Нуралиев Курбан Даниялович</t>
      </is>
    </oc>
    <nc r="E618"/>
  </rcc>
  <rcc rId="67245" sId="12">
    <oc r="F618" t="inlineStr">
      <is>
        <t>жилой дом</t>
      </is>
    </oc>
    <nc r="F618"/>
  </rcc>
  <rcc rId="67246" sId="12">
    <oc r="G618" t="inlineStr">
      <is>
        <t>Сулейман-Стальский района, с.Саидкент</t>
      </is>
    </oc>
    <nc r="G618"/>
  </rcc>
  <rcc rId="67247" sId="12">
    <oc r="H618">
      <v>3</v>
    </oc>
    <nc r="H618"/>
  </rcc>
  <rcc rId="67248" sId="12">
    <oc r="I618">
      <v>3</v>
    </oc>
    <nc r="I618"/>
  </rcc>
  <rcc rId="67249" sId="12">
    <oc r="J618">
      <v>0</v>
    </oc>
    <nc r="J618"/>
  </rcc>
  <rcc rId="67250" sId="12">
    <oc r="K618">
      <v>0.4</v>
    </oc>
    <nc r="K618"/>
  </rcc>
  <rcc rId="67251" sId="12">
    <oc r="L618" t="inlineStr">
      <is>
        <t>10/100</t>
      </is>
    </oc>
    <nc r="L618"/>
  </rcc>
  <rcc rId="67252" sId="12">
    <oc r="M618" t="inlineStr">
      <is>
        <t>Ф №2</t>
      </is>
    </oc>
    <nc r="M618"/>
  </rcc>
  <rcc rId="67253" sId="12">
    <oc r="N618" t="inlineStr">
      <is>
        <t>Сардаркент</t>
      </is>
    </oc>
    <nc r="N618"/>
  </rcc>
  <rcc rId="67254" sId="12">
    <oc r="O618">
      <v>42685</v>
    </oc>
    <nc r="O618"/>
  </rcc>
  <rcc rId="67255" sId="12">
    <oc r="P618">
      <v>607</v>
    </oc>
    <nc r="P618"/>
  </rcc>
  <rcc rId="67256" sId="12">
    <oc r="B639" t="inlineStr">
      <is>
        <t>Касумкентский  РЭС  ДЭС</t>
      </is>
    </oc>
    <nc r="B639"/>
  </rcc>
  <rcc rId="67257" sId="12">
    <oc r="C639">
      <v>628</v>
    </oc>
    <nc r="C639"/>
  </rcc>
  <rcc rId="67258" sId="12">
    <oc r="D639">
      <v>42690</v>
    </oc>
    <nc r="D639"/>
  </rcc>
  <rcc rId="67259" sId="12">
    <oc r="E639" t="inlineStr">
      <is>
        <t>Сагидова Иминат Фахзрудиновна</t>
      </is>
    </oc>
    <nc r="E639"/>
  </rcc>
  <rcc rId="67260" sId="12">
    <oc r="F639" t="inlineStr">
      <is>
        <t>жилой дом</t>
      </is>
    </oc>
    <nc r="F639"/>
  </rcc>
  <rcc rId="67261" sId="12">
    <oc r="G639" t="inlineStr">
      <is>
        <t>Сул.-Стальский район, с.Куркент</t>
      </is>
    </oc>
    <nc r="G639"/>
  </rcc>
  <rcc rId="67262" sId="12">
    <oc r="H639">
      <v>3</v>
    </oc>
    <nc r="H639"/>
  </rcc>
  <rcc rId="67263" sId="12">
    <oc r="I639">
      <v>3</v>
    </oc>
    <nc r="I639"/>
  </rcc>
  <rcc rId="67264" sId="12">
    <oc r="J639">
      <v>0</v>
    </oc>
    <nc r="J639"/>
  </rcc>
  <rcc rId="67265" sId="12">
    <oc r="K639">
      <v>0.4</v>
    </oc>
    <nc r="K639"/>
  </rcc>
  <rcc rId="67266" sId="12">
    <oc r="L639" t="inlineStr">
      <is>
        <t>7/100</t>
      </is>
    </oc>
    <nc r="L639"/>
  </rcc>
  <rcc rId="67267" sId="12">
    <oc r="M639" t="inlineStr">
      <is>
        <t>Ф №2</t>
      </is>
    </oc>
    <nc r="M639"/>
  </rcc>
  <rcc rId="67268" sId="12">
    <oc r="N639" t="inlineStr">
      <is>
        <t>Сардаркент</t>
      </is>
    </oc>
    <nc r="N639"/>
  </rcc>
  <rcc rId="67269" sId="12">
    <oc r="O639">
      <v>42691</v>
    </oc>
    <nc r="O639"/>
  </rcc>
  <rcc rId="67270" sId="12">
    <oc r="P639">
      <v>628</v>
    </oc>
    <nc r="P639"/>
  </rcc>
  <rcc rId="67271" sId="12">
    <oc r="B677" t="inlineStr">
      <is>
        <t>Хивский МУ  ДЭС</t>
      </is>
    </oc>
    <nc r="B677"/>
  </rcc>
  <rcc rId="67272" sId="12">
    <oc r="C677">
      <v>666</v>
    </oc>
    <nc r="C677"/>
  </rcc>
  <rcc rId="67273" sId="12">
    <oc r="D677">
      <v>42702</v>
    </oc>
    <nc r="D677"/>
  </rcc>
  <rcc rId="67274" sId="12">
    <oc r="E677" t="inlineStr">
      <is>
        <t>Фаталиева Лейлиханум Хуршитовна</t>
      </is>
    </oc>
    <nc r="E677"/>
  </rcc>
  <rcc rId="67275" sId="12">
    <oc r="F677" t="inlineStr">
      <is>
        <t>жилой дом</t>
      </is>
    </oc>
    <nc r="F677"/>
  </rcc>
  <rcc rId="67276" sId="12">
    <oc r="G677" t="inlineStr">
      <is>
        <t>Хивский район,                   с. Кашкент</t>
      </is>
    </oc>
    <nc r="G677"/>
  </rcc>
  <rcc rId="67277" sId="12">
    <oc r="H677">
      <v>6</v>
    </oc>
    <nc r="H677"/>
  </rcc>
  <rcc rId="67278" sId="12">
    <oc r="I677">
      <v>6</v>
    </oc>
    <nc r="I677"/>
  </rcc>
  <rcc rId="67279" sId="12">
    <oc r="J677">
      <v>0</v>
    </oc>
    <nc r="J677"/>
  </rcc>
  <rcc rId="67280" sId="12">
    <oc r="K677">
      <v>0.4</v>
    </oc>
    <nc r="K677"/>
  </rcc>
  <rcc rId="67281" sId="12">
    <oc r="L677" t="inlineStr">
      <is>
        <t>4а/100</t>
      </is>
    </oc>
    <nc r="L677"/>
  </rcc>
  <rcc rId="67282" sId="12">
    <oc r="M677" t="inlineStr">
      <is>
        <t>Ф №3</t>
      </is>
    </oc>
    <nc r="M677"/>
  </rcc>
  <rcc rId="67283" sId="12">
    <oc r="N677" t="inlineStr">
      <is>
        <t>Сардаркент</t>
      </is>
    </oc>
    <nc r="N677"/>
  </rcc>
  <rcc rId="67284" sId="12">
    <oc r="O677">
      <v>42703</v>
    </oc>
    <nc r="O677"/>
  </rcc>
  <rcc rId="67285" sId="12">
    <oc r="P677">
      <v>666</v>
    </oc>
    <nc r="P677"/>
  </rcc>
  <rcc rId="67286" sId="12">
    <oc r="B680" t="inlineStr">
      <is>
        <t>Хивский МУ  ДЭС</t>
      </is>
    </oc>
    <nc r="B680"/>
  </rcc>
  <rcc rId="67287" sId="12">
    <oc r="C680">
      <v>669</v>
    </oc>
    <nc r="C680"/>
  </rcc>
  <rcc rId="67288" sId="12">
    <oc r="D680">
      <v>42702</v>
    </oc>
    <nc r="D680"/>
  </rcc>
  <rcc rId="67289" sId="12">
    <oc r="E680" t="inlineStr">
      <is>
        <t>Фаталиев Гамдулах Бейдулаевич</t>
      </is>
    </oc>
    <nc r="E680"/>
  </rcc>
  <rcc rId="67290" sId="12">
    <oc r="F680" t="inlineStr">
      <is>
        <t>жилой дом</t>
      </is>
    </oc>
    <nc r="F680"/>
  </rcc>
  <rcc rId="67291" sId="12">
    <oc r="G680" t="inlineStr">
      <is>
        <t>Хивский район ,                      с. Кашкент, ул.Кашкентская,42/42</t>
      </is>
    </oc>
    <nc r="G680"/>
  </rcc>
  <rcc rId="67292" sId="12">
    <oc r="H680">
      <v>6</v>
    </oc>
    <nc r="H680"/>
  </rcc>
  <rcc rId="67293" sId="12">
    <oc r="I680">
      <v>6</v>
    </oc>
    <nc r="I680"/>
  </rcc>
  <rcc rId="67294" sId="12">
    <oc r="J680">
      <v>0</v>
    </oc>
    <nc r="J680"/>
  </rcc>
  <rcc rId="67295" sId="12">
    <oc r="K680">
      <v>0.4</v>
    </oc>
    <nc r="K680"/>
  </rcc>
  <rcc rId="67296" sId="12">
    <oc r="L680" t="inlineStr">
      <is>
        <t>4а/100</t>
      </is>
    </oc>
    <nc r="L680"/>
  </rcc>
  <rcc rId="67297" sId="12">
    <oc r="M680" t="inlineStr">
      <is>
        <t>Ф №3</t>
      </is>
    </oc>
    <nc r="M680"/>
  </rcc>
  <rcc rId="67298" sId="12">
    <oc r="N680" t="inlineStr">
      <is>
        <t>Сардаркент</t>
      </is>
    </oc>
    <nc r="N680"/>
  </rcc>
  <rcc rId="67299" sId="12">
    <oc r="O680">
      <v>42703</v>
    </oc>
    <nc r="O680"/>
  </rcc>
  <rcc rId="67300" sId="12">
    <oc r="P680">
      <v>669</v>
    </oc>
    <nc r="P680"/>
  </rcc>
  <rcc rId="67301" sId="12">
    <oc r="L299" t="inlineStr">
      <is>
        <t>160 кВА</t>
      </is>
    </oc>
    <nc r="L299"/>
  </rcc>
  <rcc rId="67302" sId="12">
    <oc r="L363" t="inlineStr">
      <is>
        <t>400 кВА</t>
      </is>
    </oc>
    <nc r="L363"/>
  </rcc>
  <rcc rId="67303" sId="12">
    <oc r="L63" t="inlineStr">
      <is>
        <t>250 кВА</t>
      </is>
    </oc>
    <nc r="L63"/>
  </rcc>
  <rcc rId="67304" sId="12">
    <oc r="B92" t="inlineStr">
      <is>
        <t>Сергокалинские РЭС</t>
      </is>
    </oc>
    <nc r="B92"/>
  </rcc>
  <rcc rId="67305" sId="12">
    <oc r="C92">
      <v>2048</v>
    </oc>
    <nc r="C92"/>
  </rcc>
  <rcc rId="67306" sId="12">
    <oc r="D92">
      <v>42692</v>
    </oc>
    <nc r="D92"/>
  </rcc>
  <rcc rId="67307" sId="12">
    <oc r="E92" t="inlineStr">
      <is>
        <t>Омаров Магомед Омарович</t>
      </is>
    </oc>
    <nc r="E92"/>
  </rcc>
  <rcc rId="67308" sId="12">
    <oc r="F92" t="inlineStr">
      <is>
        <t>сварочный цех</t>
      </is>
    </oc>
    <nc r="F92"/>
  </rcc>
  <rcc rId="67309" sId="12">
    <oc r="G92" t="inlineStr">
      <is>
        <t>РД, Сергокалинский район, с.Сергокала</t>
      </is>
    </oc>
    <nc r="G92"/>
  </rcc>
  <rcc rId="67310" sId="12">
    <oc r="H92">
      <v>6.6</v>
    </oc>
    <nc r="H92"/>
  </rcc>
  <rcc rId="67311" sId="12">
    <oc r="I92">
      <v>6.6</v>
    </oc>
    <nc r="I92"/>
  </rcc>
  <rcc rId="67312" sId="12">
    <oc r="J92">
      <v>0</v>
    </oc>
    <nc r="J92"/>
  </rcc>
  <rcc rId="67313" sId="12">
    <oc r="K92">
      <v>0.4</v>
    </oc>
    <nc r="K92"/>
  </rcc>
  <rcc rId="67314" sId="12">
    <oc r="L92" t="inlineStr">
      <is>
        <t>5/250</t>
      </is>
    </oc>
    <nc r="L92"/>
  </rcc>
  <rcc rId="67315" sId="12">
    <oc r="M92" t="inlineStr">
      <is>
        <t>ф № 6</t>
      </is>
    </oc>
    <nc r="M92"/>
  </rcc>
  <rcc rId="67316" sId="12">
    <oc r="N92" t="inlineStr">
      <is>
        <t>Сергокала 110/10 кВ</t>
      </is>
    </oc>
    <nc r="N92"/>
  </rcc>
  <rcc rId="67317" sId="12">
    <oc r="O92">
      <v>42692</v>
    </oc>
    <nc r="O92"/>
  </rcc>
  <rcc rId="67318" sId="12">
    <oc r="P92">
      <v>2094</v>
    </oc>
    <nc r="P92"/>
  </rcc>
  <rcc rId="67319" sId="12">
    <oc r="B94" t="inlineStr">
      <is>
        <t>Сергокалинские РЭС</t>
      </is>
    </oc>
    <nc r="B94"/>
  </rcc>
  <rcc rId="67320" sId="12">
    <oc r="C94">
      <v>2050</v>
    </oc>
    <nc r="C94"/>
  </rcc>
  <rcc rId="67321" sId="12">
    <oc r="D94">
      <v>42692</v>
    </oc>
    <nc r="D94"/>
  </rcc>
  <rcc rId="67322" sId="12">
    <oc r="E94" t="inlineStr">
      <is>
        <t>Залкеприев Руслан Магомед-Загирович</t>
      </is>
    </oc>
    <nc r="E94"/>
  </rcc>
  <rcc rId="67323" sId="12">
    <oc r="F94" t="inlineStr">
      <is>
        <t>стоматологический кабинет</t>
      </is>
    </oc>
    <nc r="F94"/>
  </rcc>
  <rcc rId="67324" sId="12">
    <oc r="G94" t="inlineStr">
      <is>
        <t>РД, Сергокалинский район, с.Сергокала, ул. Совхозная, д. 1</t>
      </is>
    </oc>
    <nc r="G94"/>
  </rcc>
  <rcc rId="67325" sId="12">
    <oc r="H94">
      <v>2</v>
    </oc>
    <nc r="H94"/>
  </rcc>
  <rcc rId="67326" sId="12">
    <oc r="I94">
      <v>2</v>
    </oc>
    <nc r="I94"/>
  </rcc>
  <rcc rId="67327" sId="12">
    <oc r="J94">
      <v>0</v>
    </oc>
    <nc r="J94"/>
  </rcc>
  <rcc rId="67328" sId="12">
    <oc r="K94">
      <v>0.4</v>
    </oc>
    <nc r="K94"/>
  </rcc>
  <rcc rId="67329" sId="12">
    <oc r="L94" t="inlineStr">
      <is>
        <t>23/63</t>
      </is>
    </oc>
    <nc r="L94"/>
  </rcc>
  <rcc rId="67330" sId="12">
    <oc r="M94" t="inlineStr">
      <is>
        <t>ф № 6</t>
      </is>
    </oc>
    <nc r="M94"/>
  </rcc>
  <rcc rId="67331" sId="12">
    <oc r="N94" t="inlineStr">
      <is>
        <t>Сергокала 110/10 кВ</t>
      </is>
    </oc>
    <nc r="N94"/>
  </rcc>
  <rcc rId="67332" sId="12">
    <oc r="O94">
      <v>42692</v>
    </oc>
    <nc r="O94"/>
  </rcc>
  <rcc rId="67333" sId="12">
    <oc r="P94">
      <v>2096</v>
    </oc>
    <nc r="P94"/>
  </rcc>
  <rcc rId="67334" sId="12">
    <oc r="B95" t="inlineStr">
      <is>
        <t>Сергокалинские РЭС</t>
      </is>
    </oc>
    <nc r="B95"/>
  </rcc>
  <rcc rId="67335" sId="12">
    <oc r="C95">
      <v>2051</v>
    </oc>
    <nc r="C95"/>
  </rcc>
  <rcc rId="67336" sId="12">
    <oc r="D95">
      <v>42692</v>
    </oc>
    <nc r="D95"/>
  </rcc>
  <rcc rId="67337" sId="12">
    <oc r="E95" t="inlineStr">
      <is>
        <t>Шихшинатов Абдурашид Зияутдинович</t>
      </is>
    </oc>
    <nc r="E95"/>
  </rcc>
  <rcc rId="67338" sId="12">
    <oc r="F95" t="inlineStr">
      <is>
        <t>пекарня "Абдурашид"</t>
      </is>
    </oc>
    <nc r="F95"/>
  </rcc>
  <rcc rId="67339" sId="12">
    <oc r="G95" t="inlineStr">
      <is>
        <t>РД, Сергокалинский район, с.Мюрего</t>
      </is>
    </oc>
    <nc r="G95"/>
  </rcc>
  <rcc rId="67340" sId="12">
    <oc r="H95">
      <v>7</v>
    </oc>
    <nc r="H95"/>
  </rcc>
  <rcc rId="67341" sId="12">
    <oc r="I95">
      <v>7</v>
    </oc>
    <nc r="I95"/>
  </rcc>
  <rcc rId="67342" sId="12">
    <oc r="J95">
      <v>0</v>
    </oc>
    <nc r="J95"/>
  </rcc>
  <rcc rId="67343" sId="12">
    <oc r="K95">
      <v>0.4</v>
    </oc>
    <nc r="K95"/>
  </rcc>
  <rcc rId="67344" sId="12">
    <oc r="L95" t="inlineStr">
      <is>
        <t>18/400</t>
      </is>
    </oc>
    <nc r="L95"/>
  </rcc>
  <rcc rId="67345" sId="12">
    <oc r="M95" t="inlineStr">
      <is>
        <t>ф № 47</t>
      </is>
    </oc>
    <nc r="M95"/>
  </rcc>
  <rcc rId="67346" sId="12">
    <oc r="N95" t="inlineStr">
      <is>
        <t>Сергокала 110/10 кВ</t>
      </is>
    </oc>
    <nc r="N95"/>
  </rcc>
  <rcc rId="67347" sId="12">
    <oc r="O95">
      <v>42692</v>
    </oc>
    <nc r="O95"/>
  </rcc>
  <rcc rId="67348" sId="12">
    <oc r="P95">
      <v>2097</v>
    </oc>
    <nc r="P95"/>
  </rcc>
  <rcc rId="67349" sId="12">
    <oc r="B222" t="inlineStr">
      <is>
        <t>Сергокалинские РЭС</t>
      </is>
    </oc>
    <nc r="B222"/>
  </rcc>
  <rcc rId="67350" sId="12">
    <oc r="C222">
      <v>2178</v>
    </oc>
    <nc r="C222"/>
  </rcc>
  <rcc rId="67351" sId="12">
    <oc r="D222">
      <v>42710</v>
    </oc>
    <nc r="D222"/>
  </rcc>
  <rcc rId="67352" sId="12">
    <oc r="E222" t="inlineStr">
      <is>
        <t>Багомедов Багомед Магомедович</t>
      </is>
    </oc>
    <nc r="E222"/>
  </rcc>
  <rcc rId="67353" sId="12">
    <oc r="F222" t="inlineStr">
      <is>
        <t>теплица</t>
      </is>
    </oc>
    <nc r="F222"/>
  </rcc>
  <rcc rId="67354" sId="12">
    <oc r="G222" t="inlineStr">
      <is>
        <t>РД, Сергокалинский район, с.Мюрего</t>
      </is>
    </oc>
    <nc r="G222"/>
  </rcc>
  <rcc rId="67355" sId="12">
    <oc r="H222">
      <v>10</v>
    </oc>
    <nc r="H222"/>
  </rcc>
  <rcc rId="67356" sId="12">
    <oc r="I222">
      <v>10</v>
    </oc>
    <nc r="I222"/>
  </rcc>
  <rcc rId="67357" sId="12">
    <oc r="J222">
      <v>0</v>
    </oc>
    <nc r="J222"/>
  </rcc>
  <rcc rId="67358" sId="12">
    <oc r="K222">
      <v>10</v>
    </oc>
    <nc r="K222"/>
  </rcc>
  <rcc rId="67359" sId="12">
    <oc r="L222" t="inlineStr">
      <is>
        <t>25 кВА</t>
      </is>
    </oc>
    <nc r="L222"/>
  </rcc>
  <rcc rId="67360" sId="12">
    <oc r="M222" t="inlineStr">
      <is>
        <t>ф.№1</t>
      </is>
    </oc>
    <nc r="M222"/>
  </rcc>
  <rcc rId="67361" sId="12">
    <oc r="N222" t="inlineStr">
      <is>
        <t>Сергокала 110/35/10 кВ</t>
      </is>
    </oc>
    <nc r="N222"/>
  </rcc>
  <rcc rId="67362" sId="12">
    <oc r="O222">
      <v>42711</v>
    </oc>
    <nc r="O222"/>
  </rcc>
  <rcc rId="67363" sId="12">
    <oc r="P222">
      <v>2224</v>
    </oc>
    <nc r="P222"/>
  </rcc>
  <rcc rId="67364" sId="12">
    <oc r="B506" t="inlineStr">
      <is>
        <t>Кизлярский РЭС/ПУ ЗЭС</t>
      </is>
    </oc>
    <nc r="B506"/>
  </rcc>
  <rcc rId="67365" sId="12">
    <oc r="C506">
      <v>289</v>
    </oc>
    <nc r="C506"/>
  </rcc>
  <rcc rId="67366" sId="12">
    <oc r="D506">
      <v>42698</v>
    </oc>
    <nc r="D506"/>
  </rcc>
  <rcc rId="67367" sId="12">
    <oc r="E506" t="inlineStr">
      <is>
        <t>Рамазанов Магомед Салбанович</t>
      </is>
    </oc>
    <nc r="E506"/>
  </rcc>
  <rcc rId="67368" sId="12">
    <oc r="F506" t="inlineStr">
      <is>
        <t>жилой дом</t>
      </is>
    </oc>
    <nc r="F506"/>
  </rcc>
  <rcc rId="67369" sId="12">
    <oc r="G506" t="inlineStr">
      <is>
        <t>Кизлярский район, с. Малая Арешевка</t>
      </is>
    </oc>
    <nc r="G506"/>
  </rcc>
  <rcc rId="67370" sId="12">
    <oc r="H506">
      <v>4</v>
    </oc>
    <nc r="H506"/>
  </rcc>
  <rcc rId="67371" sId="12">
    <oc r="I506">
      <v>4</v>
    </oc>
    <nc r="I506"/>
  </rcc>
  <rcc rId="67372" sId="12">
    <oc r="J506">
      <v>0</v>
    </oc>
    <nc r="J506"/>
  </rcc>
  <rcc rId="67373" sId="12">
    <oc r="K506">
      <v>0.4</v>
    </oc>
    <nc r="K506"/>
  </rcc>
  <rcc rId="67374" sId="12">
    <oc r="L506" t="inlineStr">
      <is>
        <t>060201/160 кВА</t>
      </is>
    </oc>
    <nc r="L506"/>
  </rcc>
  <rcc rId="67375" sId="12">
    <oc r="M506" t="inlineStr">
      <is>
        <t>ф№2</t>
      </is>
    </oc>
    <nc r="M506"/>
  </rcc>
  <rcc rId="67376" sId="12">
    <oc r="N506" t="inlineStr">
      <is>
        <t>Серебряковка</t>
      </is>
    </oc>
    <nc r="N506"/>
  </rcc>
  <rcc rId="67377" sId="12">
    <oc r="O506">
      <v>42698</v>
    </oc>
    <nc r="O506"/>
  </rcc>
  <rcc rId="67378" sId="12">
    <oc r="P506">
      <v>289</v>
    </oc>
    <nc r="P506"/>
  </rcc>
  <rcc rId="67379" sId="12">
    <oc r="B522" t="inlineStr">
      <is>
        <t>Кизлярский РЭС/ПУ ЗЭС</t>
      </is>
    </oc>
    <nc r="B522"/>
  </rcc>
  <rcc rId="67380" sId="12">
    <oc r="C522">
      <v>305</v>
    </oc>
    <nc r="C522"/>
  </rcc>
  <rcc rId="67381" sId="12">
    <oc r="D522">
      <v>42711</v>
    </oc>
    <nc r="D522"/>
  </rcc>
  <rcc rId="67382" sId="12">
    <oc r="E522" t="inlineStr">
      <is>
        <t>Халиттов Камил Магомедович</t>
      </is>
    </oc>
    <nc r="E522"/>
  </rcc>
  <rcc rId="67383" sId="12">
    <oc r="F522" t="inlineStr">
      <is>
        <t>жилой дом</t>
      </is>
    </oc>
    <nc r="F522"/>
  </rcc>
  <rcc rId="67384" sId="12">
    <oc r="G522" t="inlineStr">
      <is>
        <t>Кизлярский район, с. Ст. Серебряковка</t>
      </is>
    </oc>
    <nc r="G522"/>
  </rcc>
  <rcc rId="67385" sId="12">
    <oc r="H522">
      <v>4</v>
    </oc>
    <nc r="H522"/>
  </rcc>
  <rcc rId="67386" sId="12">
    <oc r="I522">
      <v>4</v>
    </oc>
    <nc r="I522"/>
  </rcc>
  <rcc rId="67387" sId="12">
    <oc r="J522">
      <v>0</v>
    </oc>
    <nc r="J522"/>
  </rcc>
  <rcc rId="67388" sId="12">
    <oc r="K522">
      <v>0.4</v>
    </oc>
    <nc r="K522"/>
  </rcc>
  <rcc rId="67389" sId="12">
    <oc r="L522" t="inlineStr">
      <is>
        <t>060103/100 кВА</t>
      </is>
    </oc>
    <nc r="L522"/>
  </rcc>
  <rcc rId="67390" sId="12">
    <oc r="M522" t="inlineStr">
      <is>
        <t>ф№1</t>
      </is>
    </oc>
    <nc r="M522"/>
  </rcc>
  <rcc rId="67391" sId="12">
    <oc r="N522" t="inlineStr">
      <is>
        <t>Серебряковка</t>
      </is>
    </oc>
    <nc r="N522"/>
  </rcc>
  <rcc rId="67392" sId="12">
    <oc r="O522">
      <v>42711</v>
    </oc>
    <nc r="O522"/>
  </rcc>
  <rcc rId="67393" sId="12">
    <oc r="P522">
      <v>305</v>
    </oc>
    <nc r="P522"/>
  </rcc>
  <rcc rId="67394" sId="12">
    <oc r="B668" t="inlineStr">
      <is>
        <t>Табасаранские РЭС  ДЭС</t>
      </is>
    </oc>
    <nc r="B668"/>
  </rcc>
  <rcc rId="67395" sId="12">
    <oc r="C668">
      <v>657</v>
    </oc>
    <nc r="C668"/>
  </rcc>
  <rcc rId="67396" sId="12">
    <oc r="D668">
      <v>42698</v>
    </oc>
    <nc r="D668"/>
  </rcc>
  <rcc rId="67397" sId="12">
    <oc r="E668" t="inlineStr">
      <is>
        <t>Салманов Роман Агарагимович</t>
      </is>
    </oc>
    <nc r="E668"/>
  </rcc>
  <rcc rId="67398" sId="12">
    <oc r="F668" t="inlineStr">
      <is>
        <t>жилой дом</t>
      </is>
    </oc>
    <nc r="F668"/>
  </rcc>
  <rcc rId="67399" sId="12">
    <oc r="G668" t="inlineStr">
      <is>
        <t>Табасаранский район,                       с. Сиртыч</t>
      </is>
    </oc>
    <nc r="G668"/>
  </rcc>
  <rcc rId="67400" sId="12">
    <oc r="H668">
      <v>2</v>
    </oc>
    <nc r="H668"/>
  </rcc>
  <rcc rId="67401" sId="12">
    <oc r="I668">
      <v>2</v>
    </oc>
    <nc r="I668"/>
  </rcc>
  <rcc rId="67402" sId="12">
    <oc r="J668">
      <v>0</v>
    </oc>
    <nc r="J668"/>
  </rcc>
  <rcc rId="67403" sId="12">
    <oc r="K668">
      <v>0.4</v>
    </oc>
    <nc r="K668"/>
  </rcc>
  <rcc rId="67404" sId="12">
    <oc r="L668" t="inlineStr">
      <is>
        <t>13/160</t>
      </is>
    </oc>
    <nc r="L668"/>
  </rcc>
  <rcc rId="67405" sId="12">
    <oc r="M668" t="inlineStr">
      <is>
        <t>Ф №4</t>
      </is>
    </oc>
    <nc r="M668"/>
  </rcc>
  <rcc rId="67406" sId="12">
    <oc r="N668" t="inlineStr">
      <is>
        <t>Сиртыч</t>
      </is>
    </oc>
    <nc r="N668"/>
  </rcc>
  <rcc rId="67407" sId="12">
    <oc r="O668">
      <v>42699</v>
    </oc>
    <nc r="O668"/>
  </rcc>
  <rcc rId="67408" sId="12">
    <oc r="P668">
      <v>657</v>
    </oc>
    <nc r="P668"/>
  </rcc>
  <rcc rId="67409" sId="12">
    <oc r="B669" t="inlineStr">
      <is>
        <t>Табасаранские РЭС  ДЭС</t>
      </is>
    </oc>
    <nc r="B669"/>
  </rcc>
  <rcc rId="67410" sId="12">
    <oc r="C669">
      <v>658</v>
    </oc>
    <nc r="C669"/>
  </rcc>
  <rcc rId="67411" sId="12">
    <oc r="D669">
      <v>42698</v>
    </oc>
    <nc r="D669"/>
  </rcc>
  <rcc rId="67412" sId="12">
    <oc r="E669" t="inlineStr">
      <is>
        <t>Ибрагимов Агабала Казиахмедович</t>
      </is>
    </oc>
    <nc r="E669"/>
  </rcc>
  <rcc rId="67413" sId="12">
    <oc r="F669" t="inlineStr">
      <is>
        <t>жилой дом</t>
      </is>
    </oc>
    <nc r="F669"/>
  </rcc>
  <rcc rId="67414" sId="12">
    <oc r="G669" t="inlineStr">
      <is>
        <t>Табасаранский район,                       с. Сиртыч</t>
      </is>
    </oc>
    <nc r="G669"/>
  </rcc>
  <rcc rId="67415" sId="12">
    <oc r="H669">
      <v>2</v>
    </oc>
    <nc r="H669"/>
  </rcc>
  <rcc rId="67416" sId="12">
    <oc r="I669">
      <v>2</v>
    </oc>
    <nc r="I669"/>
  </rcc>
  <rcc rId="67417" sId="12">
    <oc r="J669">
      <v>0</v>
    </oc>
    <nc r="J669"/>
  </rcc>
  <rcc rId="67418" sId="12">
    <oc r="K669">
      <v>0.4</v>
    </oc>
    <nc r="K669"/>
  </rcc>
  <rcc rId="67419" sId="12">
    <oc r="L669" t="inlineStr">
      <is>
        <t>13/160</t>
      </is>
    </oc>
    <nc r="L669"/>
  </rcc>
  <rcc rId="67420" sId="12">
    <oc r="M669" t="inlineStr">
      <is>
        <t>Ф №4</t>
      </is>
    </oc>
    <nc r="M669"/>
  </rcc>
  <rcc rId="67421" sId="12">
    <oc r="N669" t="inlineStr">
      <is>
        <t>Сиртыч</t>
      </is>
    </oc>
    <nc r="N669"/>
  </rcc>
  <rcc rId="67422" sId="12">
    <oc r="O669">
      <v>42699</v>
    </oc>
    <nc r="O669"/>
  </rcc>
  <rcc rId="67423" sId="12">
    <oc r="P669">
      <v>658</v>
    </oc>
    <nc r="P669"/>
  </rcc>
  <rcc rId="67424" sId="12">
    <oc r="B655" t="inlineStr">
      <is>
        <t>Магарамкентский РЭС  ДЭС</t>
      </is>
    </oc>
    <nc r="B655"/>
  </rcc>
  <rcc rId="67425" sId="12">
    <oc r="C655">
      <v>644</v>
    </oc>
    <nc r="C655"/>
  </rcc>
  <rcc rId="67426" sId="12">
    <oc r="D655">
      <v>42691</v>
    </oc>
    <nc r="D655"/>
  </rcc>
  <rcc rId="67427" sId="12">
    <oc r="E655" t="inlineStr">
      <is>
        <t>Ахмедов Назим Закидинович</t>
      </is>
    </oc>
    <nc r="E655"/>
  </rcc>
  <rcc rId="67428" sId="12">
    <oc r="F655" t="inlineStr">
      <is>
        <t>жилой дом</t>
      </is>
    </oc>
    <nc r="F655"/>
  </rcc>
  <rcc rId="67429" sId="12">
    <oc r="G655" t="inlineStr">
      <is>
        <t>Магарамкентский район,                       с.Советское</t>
      </is>
    </oc>
    <nc r="G655"/>
  </rcc>
  <rcc rId="67430" sId="12">
    <oc r="H655">
      <v>3</v>
    </oc>
    <nc r="H655"/>
  </rcc>
  <rcc rId="67431" sId="12">
    <oc r="I655">
      <v>3</v>
    </oc>
    <nc r="I655"/>
  </rcc>
  <rcc rId="67432" sId="12">
    <oc r="J655">
      <v>0</v>
    </oc>
    <nc r="J655"/>
  </rcc>
  <rcc rId="67433" sId="12">
    <oc r="K655">
      <v>0.4</v>
    </oc>
    <nc r="K655"/>
  </rcc>
  <rcc rId="67434" sId="12">
    <oc r="L655" t="inlineStr">
      <is>
        <t>7/250</t>
      </is>
    </oc>
    <nc r="L655"/>
  </rcc>
  <rcc rId="67435" sId="12">
    <oc r="M655" t="inlineStr">
      <is>
        <t>Ф №3</t>
      </is>
    </oc>
    <nc r="M655"/>
  </rcc>
  <rcc rId="67436" sId="12">
    <oc r="N655" t="inlineStr">
      <is>
        <t>Советская</t>
      </is>
    </oc>
    <nc r="N655"/>
  </rcc>
  <rcc rId="67437" sId="12">
    <oc r="O655">
      <v>42692</v>
    </oc>
    <nc r="O655"/>
  </rcc>
  <rcc rId="67438" sId="12">
    <oc r="P655">
      <v>644</v>
    </oc>
    <nc r="P655"/>
  </rcc>
  <rcc rId="67439" sId="12">
    <oc r="B713" t="inlineStr">
      <is>
        <t>Магарамкентские РЭС ДЭС</t>
      </is>
    </oc>
    <nc r="B713"/>
  </rcc>
  <rcc rId="67440" sId="12">
    <oc r="C713">
      <v>702</v>
    </oc>
    <nc r="C713"/>
  </rcc>
  <rcc rId="67441" sId="12">
    <oc r="D713">
      <v>42705</v>
    </oc>
    <nc r="D713"/>
  </rcc>
  <rcc rId="67442" sId="12">
    <oc r="E713" t="inlineStr">
      <is>
        <t>Вагабов Алимурад Дусметович</t>
      </is>
    </oc>
    <nc r="E713"/>
  </rcc>
  <rcc rId="67443" sId="12">
    <oc r="F713" t="inlineStr">
      <is>
        <t>жилой дом</t>
      </is>
    </oc>
    <nc r="F713"/>
  </rcc>
  <rcc rId="67444" sId="12">
    <oc r="G713" t="inlineStr">
      <is>
        <t>Магарамкентский район,                        с.Советское</t>
      </is>
    </oc>
    <nc r="G713"/>
  </rcc>
  <rcc rId="67445" sId="12">
    <oc r="H713">
      <v>3</v>
    </oc>
    <nc r="H713"/>
  </rcc>
  <rcc rId="67446" sId="12">
    <oc r="I713">
      <v>3</v>
    </oc>
    <nc r="I713"/>
  </rcc>
  <rcc rId="67447" sId="12">
    <oc r="J713">
      <v>0</v>
    </oc>
    <nc r="J713"/>
  </rcc>
  <rcc rId="67448" sId="12">
    <oc r="K713">
      <v>0.4</v>
    </oc>
    <nc r="K713"/>
  </rcc>
  <rcc rId="67449" sId="12">
    <oc r="L713" t="inlineStr">
      <is>
        <t>14/250</t>
      </is>
    </oc>
    <nc r="L713"/>
  </rcc>
  <rcc rId="67450" sId="12">
    <oc r="M713" t="inlineStr">
      <is>
        <t>Ф №3</t>
      </is>
    </oc>
    <nc r="M713"/>
  </rcc>
  <rcc rId="67451" sId="12">
    <oc r="N713" t="inlineStr">
      <is>
        <t>Советская</t>
      </is>
    </oc>
    <nc r="N713"/>
  </rcc>
  <rcc rId="67452" sId="12">
    <oc r="O713">
      <v>42706</v>
    </oc>
    <nc r="O713"/>
  </rcc>
  <rcc rId="67453" sId="12">
    <oc r="P713">
      <v>702</v>
    </oc>
    <nc r="P713"/>
  </rcc>
  <rcc rId="67454" sId="12">
    <oc r="B271" t="inlineStr">
      <is>
        <t>Касумкентские РЭС</t>
      </is>
    </oc>
    <nc r="B271"/>
  </rcc>
  <rcc rId="67455" sId="12">
    <oc r="C271">
      <v>2252</v>
    </oc>
    <nc r="C271"/>
  </rcc>
  <rcc rId="67456" sId="12">
    <oc r="D271">
      <v>42718</v>
    </oc>
    <nc r="D271"/>
  </rcc>
  <rcc rId="67457" sId="12">
    <oc r="E271" t="inlineStr">
      <is>
        <t>ООО "Агро", в лице директора Кехлерова Спартака Гаджиметовича</t>
      </is>
    </oc>
    <nc r="E271"/>
  </rcc>
  <rcc rId="67458" sId="12">
    <oc r="F271" t="inlineStr">
      <is>
        <t>фермерское хозяйство</t>
      </is>
    </oc>
    <nc r="F271"/>
  </rcc>
  <rcc rId="67459" sId="12">
    <oc r="G271" t="inlineStr">
      <is>
        <t>РД, С-Стальский район, с. Ново- Мака</t>
      </is>
    </oc>
    <nc r="G271"/>
  </rcc>
  <rcc rId="67460" sId="12">
    <oc r="H271">
      <v>25</v>
    </oc>
    <nc r="H271"/>
  </rcc>
  <rcc rId="67461" sId="12">
    <oc r="I271">
      <v>25</v>
    </oc>
    <nc r="I271"/>
  </rcc>
  <rcc rId="67462" sId="12">
    <oc r="J271">
      <v>0</v>
    </oc>
    <nc r="J271"/>
  </rcc>
  <rcc rId="67463" sId="12">
    <oc r="K271">
      <v>10</v>
    </oc>
    <nc r="K271"/>
  </rcc>
  <rcc rId="67464" sId="12">
    <oc r="L271" t="inlineStr">
      <is>
        <t>уст-ка тр-ра по проекту</t>
      </is>
    </oc>
    <nc r="L271"/>
  </rcc>
  <rcc rId="67465" sId="12">
    <oc r="M271" t="inlineStr">
      <is>
        <t>ф №4</t>
      </is>
    </oc>
    <nc r="M271"/>
  </rcc>
  <rcc rId="67466" sId="12">
    <oc r="N271" t="inlineStr">
      <is>
        <t>Советская 110/10 кВ</t>
      </is>
    </oc>
    <nc r="N271"/>
  </rcc>
  <rcc rId="67467" sId="12">
    <oc r="O271">
      <v>42718</v>
    </oc>
    <nc r="O271"/>
  </rcc>
  <rcc rId="67468" sId="12">
    <oc r="P271">
      <v>2273</v>
    </oc>
    <nc r="P271"/>
  </rcc>
  <rcc rId="67469" sId="12">
    <oc r="B453" t="inlineStr">
      <is>
        <t xml:space="preserve"> ЦЭС
ЦРЭС</t>
      </is>
    </oc>
    <nc r="B453"/>
  </rcc>
  <rcc rId="67470" sId="12">
    <oc r="C453">
      <v>155</v>
    </oc>
    <nc r="C453"/>
  </rcc>
  <rcc rId="67471" sId="12">
    <oc r="D453">
      <v>42681</v>
    </oc>
    <nc r="D453"/>
  </rcc>
  <rcc rId="67472" sId="12">
    <oc r="E453" t="inlineStr">
      <is>
        <t>Газиев 
Магомед Магомедович</t>
      </is>
    </oc>
    <nc r="E453"/>
  </rcc>
  <rcc rId="67473" sId="12">
    <oc r="F453" t="inlineStr">
      <is>
        <t>жилой дом</t>
      </is>
    </oc>
    <nc r="F453"/>
  </rcc>
  <rcc rId="67474" sId="12">
    <oc r="G453" t="inlineStr">
      <is>
        <t xml:space="preserve">г. Махачкала, 
Кировский р-н, побережье Каспийского моря, ТСЖ «Караман -К2»  </t>
      </is>
    </oc>
    <nc r="G453"/>
  </rcc>
  <rcc rId="67475" sId="12">
    <oc r="H453">
      <v>5</v>
    </oc>
    <nc r="H453"/>
  </rcc>
  <rcc rId="67476" sId="12">
    <oc r="I453">
      <v>5</v>
    </oc>
    <nc r="I453"/>
  </rcc>
  <rcc rId="67477" sId="12">
    <oc r="J453">
      <v>0</v>
    </oc>
    <nc r="J453"/>
  </rcc>
  <rcc rId="67478" sId="12">
    <oc r="K453">
      <v>0.4</v>
    </oc>
    <nc r="K453"/>
  </rcc>
  <rcc rId="67479" sId="12">
    <oc r="L453" t="inlineStr">
      <is>
        <t xml:space="preserve">125/400 </t>
      </is>
    </oc>
    <nc r="L453"/>
  </rcc>
  <rcc rId="67480" sId="12">
    <oc r="M453" t="inlineStr">
      <is>
        <t>ф№5</t>
      </is>
    </oc>
    <nc r="M453"/>
  </rcc>
  <rcc rId="67481" sId="12">
    <oc r="N453" t="inlineStr">
      <is>
        <t>Согратль</t>
      </is>
    </oc>
    <nc r="N453"/>
  </rcc>
  <rcc rId="67482" sId="12">
    <oc r="O453">
      <v>42681</v>
    </oc>
    <nc r="O453"/>
  </rcc>
  <rcc rId="67483" sId="12">
    <oc r="P453">
      <v>155</v>
    </oc>
    <nc r="P453"/>
  </rcc>
  <rcc rId="67484" sId="12">
    <oc r="B455" t="inlineStr">
      <is>
        <t xml:space="preserve"> ЦЭС
ЦРЭС</t>
      </is>
    </oc>
    <nc r="B455"/>
  </rcc>
  <rcc rId="67485" sId="12">
    <oc r="C455">
      <v>157</v>
    </oc>
    <nc r="C455"/>
  </rcc>
  <rcc rId="67486" sId="12">
    <oc r="D455">
      <v>42685</v>
    </oc>
    <nc r="D455"/>
  </rcc>
  <rcc rId="67487" sId="12">
    <oc r="E455" t="inlineStr">
      <is>
        <t>Саидов
 Ахмед Гаджимурадович</t>
      </is>
    </oc>
    <nc r="E455"/>
  </rcc>
  <rcc rId="67488" sId="12">
    <oc r="F455" t="inlineStr">
      <is>
        <t>жилой дом</t>
      </is>
    </oc>
    <nc r="F455"/>
  </rcc>
  <rcc rId="67489" sId="12">
    <oc r="G455" t="inlineStr">
      <is>
        <t>г. Махачкала,  
ГУ «Махачкалинское Лесничество», Сулакское участковое лесничество, квартал, 77</t>
      </is>
    </oc>
    <nc r="G455"/>
  </rcc>
  <rcc rId="67490" sId="12">
    <oc r="H455">
      <v>10</v>
    </oc>
    <nc r="H455"/>
  </rcc>
  <rcc rId="67491" sId="12">
    <oc r="I455">
      <v>10</v>
    </oc>
    <nc r="I455"/>
  </rcc>
  <rcc rId="67492" sId="12">
    <oc r="J455">
      <v>0</v>
    </oc>
    <nc r="J455"/>
  </rcc>
  <rcc rId="67493" sId="12">
    <oc r="K455">
      <v>0.4</v>
    </oc>
    <nc r="K455"/>
  </rcc>
  <rcc rId="67494" sId="12">
    <oc r="L455" t="inlineStr">
      <is>
        <t>371/40</t>
      </is>
    </oc>
    <nc r="L455"/>
  </rcc>
  <rcc rId="67495" sId="12">
    <oc r="M455" t="inlineStr">
      <is>
        <t>ф№5</t>
      </is>
    </oc>
    <nc r="M455"/>
  </rcc>
  <rcc rId="67496" sId="12">
    <oc r="N455" t="inlineStr">
      <is>
        <t>Согратль</t>
      </is>
    </oc>
    <nc r="N455"/>
  </rcc>
  <rcc rId="67497" sId="12">
    <oc r="O455">
      <v>42685</v>
    </oc>
    <nc r="O455"/>
  </rcc>
  <rcc rId="67498" sId="12">
    <oc r="P455">
      <v>157</v>
    </oc>
    <nc r="P455"/>
  </rcc>
  <rcc rId="67499" sId="12">
    <oc r="B481" t="inlineStr">
      <is>
        <t xml:space="preserve"> ЦЭС
ЦРЭС</t>
      </is>
    </oc>
    <nc r="B481"/>
  </rcc>
  <rcc rId="67500" sId="12">
    <oc r="C481">
      <v>183</v>
    </oc>
    <nc r="C481"/>
  </rcc>
  <rcc rId="67501" sId="12">
    <oc r="D481">
      <v>42730</v>
    </oc>
    <nc r="D481"/>
  </rcc>
  <rcc rId="67502" sId="12">
    <oc r="E481" t="inlineStr">
      <is>
        <t xml:space="preserve">Асельдеров 
Расул Ахмедович </t>
      </is>
    </oc>
    <nc r="E481"/>
  </rcc>
  <rcc rId="67503" sId="12">
    <oc r="F481" t="inlineStr">
      <is>
        <t>жилой дом</t>
      </is>
    </oc>
    <nc r="F481"/>
  </rcc>
  <rcc rId="67504" sId="12">
    <oc r="G481" t="inlineStr">
      <is>
        <t>РД, с. Богатыревка</t>
      </is>
    </oc>
    <nc r="G481"/>
  </rcc>
  <rcc rId="67505" sId="12">
    <oc r="H481">
      <v>3</v>
    </oc>
    <nc r="H481"/>
  </rcc>
  <rcc rId="67506" sId="12">
    <oc r="I481">
      <v>3</v>
    </oc>
    <nc r="I481"/>
  </rcc>
  <rcc rId="67507" sId="12">
    <oc r="J481">
      <v>0</v>
    </oc>
    <nc r="J481"/>
  </rcc>
  <rcc rId="67508" sId="12">
    <oc r="K481">
      <v>0.4</v>
    </oc>
    <nc r="K481"/>
  </rcc>
  <rcc rId="67509" sId="12">
    <oc r="L481" t="inlineStr">
      <is>
        <t xml:space="preserve">24/160 </t>
      </is>
    </oc>
    <nc r="L481"/>
  </rcc>
  <rcc rId="67510" sId="12">
    <oc r="M481" t="inlineStr">
      <is>
        <t>ф3</t>
      </is>
    </oc>
    <nc r="M481"/>
  </rcc>
  <rcc rId="67511" sId="12">
    <oc r="N481" t="inlineStr">
      <is>
        <t>Согратль</t>
      </is>
    </oc>
    <nc r="N481"/>
  </rcc>
  <rcc rId="67512" sId="12">
    <oc r="O481">
      <v>42730</v>
    </oc>
    <nc r="O481"/>
  </rcc>
  <rcc rId="67513" sId="12">
    <oc r="P481">
      <v>183</v>
    </oc>
    <nc r="P481"/>
  </rcc>
  <rcc rId="67514" sId="12">
    <oc r="L141" t="inlineStr">
      <is>
        <t>160 кВ</t>
      </is>
    </oc>
    <nc r="L141"/>
  </rcc>
  <rcc rId="67515" sId="12">
    <oc r="L81" t="inlineStr">
      <is>
        <t>160 кВА</t>
      </is>
    </oc>
    <nc r="L81"/>
  </rcc>
  <rcc rId="67516" sId="12">
    <oc r="B61" t="inlineStr">
      <is>
        <t>МГЭС</t>
      </is>
    </oc>
    <nc r="B61"/>
  </rcc>
  <rcc rId="67517" sId="12">
    <oc r="C61">
      <v>2018</v>
    </oc>
    <nc r="C61"/>
  </rcc>
  <rcc rId="67518" sId="12">
    <oc r="D61">
      <v>42688</v>
    </oc>
    <nc r="D61"/>
  </rcc>
  <rcc rId="67519" sId="12">
    <oc r="E61" t="inlineStr">
      <is>
        <t>Османов Шамиль Алимханович</t>
      </is>
    </oc>
    <nc r="E61"/>
  </rcc>
  <rcc rId="67520" sId="12">
    <oc r="F61" t="inlineStr">
      <is>
        <t>здание для производственных целей</t>
      </is>
    </oc>
    <nc r="F61"/>
  </rcc>
  <rcc rId="67521" sId="12">
    <oc r="G61" t="inlineStr">
      <is>
        <t>РД, г.Махачкала, ул. Бейбулатова, д.28, уч. А, ЗУ 2/14</t>
      </is>
    </oc>
    <nc r="G61"/>
  </rcc>
  <rcc rId="67522" sId="12">
    <oc r="H61">
      <v>25</v>
    </oc>
    <nc r="H61"/>
  </rcc>
  <rcc rId="67523" sId="12">
    <oc r="I61">
      <v>25</v>
    </oc>
    <nc r="I61"/>
  </rcc>
  <rcc rId="67524" sId="12">
    <oc r="J61">
      <v>0</v>
    </oc>
    <nc r="J61"/>
  </rcc>
  <rcc rId="67525" sId="12">
    <oc r="K61">
      <v>0.4</v>
    </oc>
    <nc r="K61"/>
  </rcc>
  <rcc rId="67526" sId="12">
    <oc r="L61" t="inlineStr">
      <is>
        <t>ТП РСУ/400</t>
      </is>
    </oc>
    <nc r="L61"/>
  </rcc>
  <rcc rId="67527" sId="12">
    <oc r="M61" t="inlineStr">
      <is>
        <t>ф№24</t>
      </is>
    </oc>
    <nc r="M61"/>
  </rcc>
  <rcc rId="67528" sId="12">
    <oc r="N61" t="inlineStr">
      <is>
        <t>Стекловолокно 35/6 кВ</t>
      </is>
    </oc>
    <nc r="N61"/>
  </rcc>
  <rcc rId="67529" sId="12">
    <oc r="O61">
      <v>42688</v>
    </oc>
    <nc r="O61"/>
  </rcc>
  <rcc rId="67530" sId="12">
    <oc r="P61">
      <v>2061</v>
    </oc>
    <nc r="P61"/>
  </rcc>
  <rcc rId="67531" sId="12">
    <oc r="B122" t="inlineStr">
      <is>
        <t>Центральные РЭС</t>
      </is>
    </oc>
    <nc r="B122"/>
  </rcc>
  <rcc rId="67532" sId="12">
    <oc r="C122">
      <v>2080</v>
    </oc>
    <nc r="C122"/>
  </rcc>
  <rcc rId="67533" sId="12">
    <oc r="D122">
      <v>42695</v>
    </oc>
    <nc r="D122"/>
  </rcc>
  <rcc rId="67534" sId="12">
    <oc r="E122" t="inlineStr">
      <is>
        <t>Магомедов Шагав Абдултипович</t>
      </is>
    </oc>
    <nc r="E122"/>
  </rcc>
  <rcc rId="67535" sId="12">
    <oc r="F122" t="inlineStr">
      <is>
        <t>кашара</t>
      </is>
    </oc>
    <nc r="F122"/>
  </rcc>
  <rcc rId="67536" sId="12">
    <oc r="G122" t="inlineStr">
      <is>
        <t>РД, Бабаюртовский район, уяасток для отгонного животноводства</t>
      </is>
    </oc>
    <nc r="G122"/>
  </rcc>
  <rcc rId="67537" sId="12">
    <oc r="H122">
      <v>10</v>
    </oc>
    <nc r="H122"/>
  </rcc>
  <rcc rId="67538" sId="12">
    <oc r="I122">
      <v>10</v>
    </oc>
    <nc r="I122"/>
  </rcc>
  <rcc rId="67539" sId="12">
    <oc r="J122">
      <v>0</v>
    </oc>
    <nc r="J122"/>
  </rcc>
  <rcc rId="67540" sId="12">
    <oc r="K122">
      <v>0.4</v>
    </oc>
    <nc r="K122"/>
  </rcc>
  <rcc rId="67541" sId="12">
    <oc r="L122" t="inlineStr">
      <is>
        <t>25/100</t>
      </is>
    </oc>
    <nc r="L122"/>
  </rcc>
  <rcc rId="67542" sId="12">
    <oc r="M122" t="inlineStr">
      <is>
        <t>ф № 7</t>
      </is>
    </oc>
    <nc r="M122"/>
  </rcc>
  <rcc rId="67543" sId="12">
    <oc r="N122" t="inlineStr">
      <is>
        <t>Сулак  35/10 кВ</t>
      </is>
    </oc>
    <nc r="N122"/>
  </rcc>
  <rcc rId="67544" sId="12">
    <oc r="O122">
      <v>42696</v>
    </oc>
    <nc r="O122"/>
  </rcc>
  <rcc rId="67545" sId="12">
    <oc r="P122">
      <v>2124</v>
    </oc>
    <nc r="P122"/>
  </rcc>
  <rcc rId="67546" sId="12">
    <oc r="L148" t="inlineStr">
      <is>
        <t>100 кВА</t>
      </is>
    </oc>
    <nc r="L148"/>
  </rcc>
  <rcc rId="67547" sId="12">
    <oc r="B341" t="inlineStr">
      <is>
        <t>Бабаюртовские РЭС</t>
      </is>
    </oc>
    <nc r="B341"/>
  </rcc>
  <rcc rId="67548" sId="12">
    <oc r="C341">
      <v>2305</v>
    </oc>
    <nc r="C341"/>
  </rcc>
  <rcc rId="67549" sId="12">
    <oc r="D341">
      <v>42725</v>
    </oc>
    <nc r="D341"/>
  </rcc>
  <rcc rId="67550" sId="12">
    <oc r="E341" t="inlineStr">
      <is>
        <t>Газиева Рукигат Рашидовна</t>
      </is>
    </oc>
    <nc r="E341"/>
  </rcc>
  <rcc rId="67551" sId="12">
    <oc r="F341" t="inlineStr">
      <is>
        <t>пекарня</t>
      </is>
    </oc>
    <nc r="F341"/>
  </rcc>
  <rcc rId="67552" sId="12">
    <oc r="G341" t="inlineStr">
      <is>
        <t>РД, Бабаюртовский район, с. Хелетури</t>
      </is>
    </oc>
    <nc r="G341"/>
  </rcc>
  <rcc rId="67553" sId="12">
    <oc r="H341">
      <v>12</v>
    </oc>
    <nc r="H341"/>
  </rcc>
  <rcc rId="67554" sId="12">
    <oc r="I341">
      <v>12</v>
    </oc>
    <nc r="I341"/>
  </rcc>
  <rcc rId="67555" sId="12">
    <oc r="J341">
      <v>0</v>
    </oc>
    <nc r="J341"/>
  </rcc>
  <rcc rId="67556" sId="12">
    <oc r="K341">
      <v>0.4</v>
    </oc>
    <nc r="K341"/>
  </rcc>
  <rcc rId="67557" sId="12">
    <oc r="L341" t="inlineStr">
      <is>
        <t>6/400</t>
      </is>
    </oc>
    <nc r="L341"/>
  </rcc>
  <rcc rId="67558" sId="12">
    <oc r="M341" t="inlineStr">
      <is>
        <t>ф №1</t>
      </is>
    </oc>
    <nc r="M341"/>
  </rcc>
  <rcc rId="67559" sId="12">
    <oc r="N341" t="inlineStr">
      <is>
        <t>Сулевкент 110/10 кВ</t>
      </is>
    </oc>
    <nc r="N341"/>
  </rcc>
  <rcc rId="67560" sId="12">
    <oc r="O341">
      <v>42730</v>
    </oc>
    <nc r="O341"/>
  </rcc>
  <rcc rId="67561" sId="12">
    <oc r="P341">
      <v>2343</v>
    </oc>
    <nc r="P341"/>
  </rcc>
  <rcc rId="67562" sId="12">
    <oc r="B28" t="inlineStr">
      <is>
        <t>Тарумовские РЭС</t>
      </is>
    </oc>
    <nc r="B28"/>
  </rcc>
  <rcc rId="67563" sId="12">
    <oc r="C28">
      <v>1985</v>
    </oc>
    <nc r="C28"/>
  </rcc>
  <rcc rId="67564" sId="12">
    <oc r="D28">
      <v>42677</v>
    </oc>
    <nc r="D28"/>
  </rcc>
  <rcc rId="67565" sId="12">
    <oc r="E28" t="inlineStr">
      <is>
        <t>Магомедова Райганат Абдулаевна</t>
      </is>
    </oc>
    <nc r="E28"/>
  </rcc>
  <rcc rId="67566" sId="12">
    <oc r="F28" t="inlineStr">
      <is>
        <t>магазин</t>
      </is>
    </oc>
    <nc r="F28"/>
  </rcc>
  <rcc rId="67567" sId="12">
    <oc r="G28" t="inlineStr">
      <is>
        <t>РД, Тарумовский район, с.Тарумовка, на территории ТМО</t>
      </is>
    </oc>
    <nc r="G28"/>
  </rcc>
  <rcc rId="67568" sId="12">
    <oc r="H28">
      <v>10</v>
    </oc>
    <nc r="H28"/>
  </rcc>
  <rcc rId="67569" sId="12">
    <oc r="I28">
      <v>10</v>
    </oc>
    <nc r="I28"/>
  </rcc>
  <rcc rId="67570" sId="12">
    <oc r="J28">
      <v>0</v>
    </oc>
    <nc r="J28"/>
  </rcc>
  <rcc rId="67571" sId="12">
    <oc r="K28">
      <v>0.4</v>
    </oc>
    <nc r="K28"/>
  </rcc>
  <rcc rId="67572" sId="12">
    <oc r="L28" t="inlineStr">
      <is>
        <t>16.02.25/100</t>
      </is>
    </oc>
    <nc r="L28"/>
  </rcc>
  <rcc rId="67573" sId="12">
    <oc r="M28" t="inlineStr">
      <is>
        <t>ф№2</t>
      </is>
    </oc>
    <nc r="M28"/>
  </rcc>
  <rcc rId="67574" sId="12">
    <oc r="N28" t="inlineStr">
      <is>
        <t>Тарумовка</t>
      </is>
    </oc>
    <nc r="N28"/>
  </rcc>
  <rcc rId="67575" sId="12">
    <oc r="O28">
      <v>42677</v>
    </oc>
    <nc r="O28"/>
  </rcc>
  <rcc rId="67576" sId="12">
    <oc r="P28">
      <v>2028</v>
    </oc>
    <nc r="P28"/>
  </rcc>
  <rcc rId="67577" sId="12">
    <oc r="B29" t="inlineStr">
      <is>
        <t>Тарумовские РЭС</t>
      </is>
    </oc>
    <nc r="B29"/>
  </rcc>
  <rcc rId="67578" sId="12">
    <oc r="C29">
      <v>1986</v>
    </oc>
    <nc r="C29"/>
  </rcc>
  <rcc rId="67579" sId="12">
    <oc r="D29">
      <v>42677</v>
    </oc>
    <nc r="D29"/>
  </rcc>
  <rcc rId="67580" sId="12">
    <oc r="E29" t="inlineStr">
      <is>
        <t>Лабазанова Хадижат Магомедовна</t>
      </is>
    </oc>
    <nc r="E29"/>
  </rcc>
  <rcc rId="67581" sId="12">
    <oc r="F29" t="inlineStr">
      <is>
        <t>СТО</t>
      </is>
    </oc>
    <nc r="F29"/>
  </rcc>
  <rcc rId="67582" sId="12">
    <oc r="G29" t="inlineStr">
      <is>
        <t>РД, Тарумовский район, с.Тарумовка,фед трасса Астрахань-Махачкала на 303 км+520 м</t>
      </is>
    </oc>
    <nc r="G29"/>
  </rcc>
  <rcc rId="67583" sId="12">
    <oc r="H29">
      <v>15</v>
    </oc>
    <nc r="H29"/>
  </rcc>
  <rcc rId="67584" sId="12">
    <oc r="I29">
      <v>15</v>
    </oc>
    <nc r="I29"/>
  </rcc>
  <rcc rId="67585" sId="12">
    <oc r="J29">
      <v>0</v>
    </oc>
    <nc r="J29"/>
  </rcc>
  <rcc rId="67586" sId="12">
    <oc r="K29">
      <v>0.4</v>
    </oc>
    <nc r="K29"/>
  </rcc>
  <rcc rId="67587" sId="12">
    <oc r="L29" t="inlineStr">
      <is>
        <t>16.11.07/100</t>
      </is>
    </oc>
    <nc r="L29"/>
  </rcc>
  <rcc rId="67588" sId="12">
    <oc r="M29" t="inlineStr">
      <is>
        <t>ф№11</t>
      </is>
    </oc>
    <nc r="M29"/>
  </rcc>
  <rcc rId="67589" sId="12">
    <oc r="N29" t="inlineStr">
      <is>
        <t>Тарумовка</t>
      </is>
    </oc>
    <nc r="N29"/>
  </rcc>
  <rcc rId="67590" sId="12">
    <oc r="O29">
      <v>42677</v>
    </oc>
    <nc r="O29"/>
  </rcc>
  <rcc rId="67591" sId="12">
    <oc r="P29">
      <v>2029</v>
    </oc>
    <nc r="P29"/>
  </rcc>
  <rcc rId="67592" sId="12">
    <oc r="B56" t="inlineStr">
      <is>
        <t>Тарумовские РЭС</t>
      </is>
    </oc>
    <nc r="B56"/>
  </rcc>
  <rcc rId="67593" sId="12">
    <oc r="C56">
      <v>2013</v>
    </oc>
    <nc r="C56"/>
  </rcc>
  <rcc rId="67594" sId="12">
    <oc r="D56">
      <v>42685</v>
    </oc>
    <nc r="D56"/>
  </rcc>
  <rcc rId="67595" sId="12">
    <oc r="E56" t="inlineStr">
      <is>
        <t>Закавова Саният Магомедрасуловна</t>
      </is>
    </oc>
    <nc r="E56"/>
  </rcc>
  <rcc rId="67596" sId="12">
    <oc r="F56" t="inlineStr">
      <is>
        <t>миксер</t>
      </is>
    </oc>
    <nc r="F56"/>
  </rcc>
  <rcc rId="67597" sId="12">
    <oc r="G56" t="inlineStr">
      <is>
        <t>РД, Тарумовский район, с.Тарумовка, ФАД Махачкала-Астрахань</t>
      </is>
    </oc>
    <nc r="G56"/>
  </rcc>
  <rcc rId="67598" sId="12">
    <oc r="H56">
      <v>14</v>
    </oc>
    <nc r="H56"/>
  </rcc>
  <rcc rId="67599" sId="12">
    <oc r="I56">
      <v>14</v>
    </oc>
    <nc r="I56"/>
  </rcc>
  <rcc rId="67600" sId="12">
    <oc r="J56">
      <v>0</v>
    </oc>
    <nc r="J56"/>
  </rcc>
  <rcc rId="67601" sId="12">
    <oc r="K56">
      <v>0.4</v>
    </oc>
    <nc r="K56"/>
  </rcc>
  <rcc rId="67602" sId="12">
    <oc r="L56" t="inlineStr">
      <is>
        <t>16.09.13/160</t>
      </is>
    </oc>
    <nc r="L56"/>
  </rcc>
  <rcc rId="67603" sId="12">
    <oc r="M56" t="inlineStr">
      <is>
        <t>ф№9</t>
      </is>
    </oc>
    <nc r="M56"/>
  </rcc>
  <rcc rId="67604" sId="12">
    <oc r="N56" t="inlineStr">
      <is>
        <t>Тарумовка</t>
      </is>
    </oc>
    <nc r="N56"/>
  </rcc>
  <rcc rId="67605" sId="12">
    <oc r="O56">
      <v>42685</v>
    </oc>
    <nc r="O56"/>
  </rcc>
  <rcc rId="67606" sId="12">
    <oc r="P56">
      <v>2056</v>
    </oc>
    <nc r="P56"/>
  </rcc>
  <rcc rId="67607" sId="12">
    <oc r="B77" t="inlineStr">
      <is>
        <t>Тарумовские РЭС</t>
      </is>
    </oc>
    <nc r="B77"/>
  </rcc>
  <rcc rId="67608" sId="12">
    <oc r="C77">
      <v>2035</v>
    </oc>
    <nc r="C77"/>
  </rcc>
  <rcc rId="67609" sId="12">
    <oc r="D77">
      <v>42690</v>
    </oc>
    <nc r="D77"/>
  </rcc>
  <rcc rId="67610" sId="12">
    <oc r="E77" t="inlineStr">
      <is>
        <t>Хожоков Шамиль Абдусаламович</t>
      </is>
    </oc>
    <nc r="E77"/>
  </rcc>
  <rcc rId="67611" sId="12">
    <oc r="F77" t="inlineStr">
      <is>
        <t>ферма</t>
      </is>
    </oc>
    <nc r="F77"/>
  </rcc>
  <rcc rId="67612" sId="12">
    <oc r="G77" t="inlineStr">
      <is>
        <t>РД, Тарумовский район, с.Новодмитровка</t>
      </is>
    </oc>
    <nc r="G77"/>
  </rcc>
  <rcc rId="67613" sId="12">
    <oc r="H77">
      <v>15</v>
    </oc>
    <nc r="H77"/>
  </rcc>
  <rcc rId="67614" sId="12">
    <oc r="I77">
      <v>15</v>
    </oc>
    <nc r="I77"/>
  </rcc>
  <rcc rId="67615" sId="12">
    <oc r="J77">
      <v>0</v>
    </oc>
    <nc r="J77"/>
  </rcc>
  <rcc rId="67616" sId="12">
    <oc r="K77">
      <v>10</v>
    </oc>
    <nc r="K77"/>
  </rcc>
  <rcc rId="67617" sId="12">
    <oc r="L77" t="inlineStr">
      <is>
        <t>40 кВА</t>
      </is>
    </oc>
    <nc r="L77"/>
  </rcc>
  <rcc rId="67618" sId="12">
    <oc r="M77" t="inlineStr">
      <is>
        <t>ф№6</t>
      </is>
    </oc>
    <nc r="M77"/>
  </rcc>
  <rcc rId="67619" sId="12">
    <oc r="N77" t="inlineStr">
      <is>
        <t>Тарумовка</t>
      </is>
    </oc>
    <nc r="N77"/>
  </rcc>
  <rcc rId="67620" sId="12">
    <oc r="O77">
      <v>42690</v>
    </oc>
    <nc r="O77"/>
  </rcc>
  <rcc rId="67621" sId="12">
    <oc r="P77">
      <v>2077</v>
    </oc>
    <nc r="P77"/>
  </rcc>
  <rcc rId="67622" sId="12">
    <oc r="B484" t="inlineStr">
      <is>
        <t>Тарумовский РЭС/ПУ ЗЭС</t>
      </is>
    </oc>
    <nc r="B484"/>
  </rcc>
  <rcc rId="67623" sId="12">
    <oc r="C484">
      <v>267</v>
    </oc>
    <nc r="C484"/>
  </rcc>
  <rcc rId="67624" sId="12">
    <oc r="D484">
      <v>42676</v>
    </oc>
    <nc r="D484"/>
  </rcc>
  <rcc rId="67625" sId="12">
    <oc r="E484" t="inlineStr">
      <is>
        <t>Авдеева Людмила Георгиевна</t>
      </is>
    </oc>
    <nc r="E484"/>
  </rcc>
  <rcc rId="67626" sId="12">
    <oc r="F484" t="inlineStr">
      <is>
        <t>жилой дом</t>
      </is>
    </oc>
    <nc r="F484"/>
  </rcc>
  <rcc rId="67627" sId="12">
    <oc r="G484" t="inlineStr">
      <is>
        <t>Тарумовский район, с. Тарумовка</t>
      </is>
    </oc>
    <nc r="G484"/>
  </rcc>
  <rcc rId="67628" sId="12">
    <oc r="H484">
      <v>4</v>
    </oc>
    <nc r="H484"/>
  </rcc>
  <rcc rId="67629" sId="12">
    <oc r="I484">
      <v>4</v>
    </oc>
    <nc r="I484"/>
  </rcc>
  <rcc rId="67630" sId="12">
    <oc r="J484">
      <v>0</v>
    </oc>
    <nc r="J484"/>
  </rcc>
  <rcc rId="67631" sId="12">
    <oc r="K484">
      <v>0.4</v>
    </oc>
    <nc r="K484"/>
  </rcc>
  <rcc rId="67632" sId="12">
    <oc r="L484" t="inlineStr">
      <is>
        <t>160111/250 кВА</t>
      </is>
    </oc>
    <nc r="L484"/>
  </rcc>
  <rcc rId="67633" sId="12">
    <oc r="M484" t="inlineStr">
      <is>
        <t>ф№1</t>
      </is>
    </oc>
    <nc r="M484"/>
  </rcc>
  <rcc rId="67634" sId="12">
    <oc r="N484" t="inlineStr">
      <is>
        <t>Тарумовка</t>
      </is>
    </oc>
    <nc r="N484"/>
  </rcc>
  <rcc rId="67635" sId="12">
    <oc r="O484">
      <v>42676</v>
    </oc>
    <nc r="O484"/>
  </rcc>
  <rcc rId="67636" sId="12">
    <oc r="P484">
      <v>267</v>
    </oc>
    <nc r="P484"/>
  </rcc>
  <rcc rId="67637" sId="12">
    <oc r="B495" t="inlineStr">
      <is>
        <t>Тарумовский РЭС/ПУ ЗЭС</t>
      </is>
    </oc>
    <nc r="B495"/>
  </rcc>
  <rcc rId="67638" sId="12">
    <oc r="C495">
      <v>278</v>
    </oc>
    <nc r="C495"/>
  </rcc>
  <rcc rId="67639" sId="12">
    <oc r="D495">
      <v>42689</v>
    </oc>
    <nc r="D495"/>
  </rcc>
  <rcc rId="67640" sId="12">
    <oc r="E495" t="inlineStr">
      <is>
        <t>Исакадиева Лиана Касумовна</t>
      </is>
    </oc>
    <nc r="E495"/>
  </rcc>
  <rcc rId="67641" sId="12">
    <oc r="F495" t="inlineStr">
      <is>
        <t>жилой дом</t>
      </is>
    </oc>
    <nc r="F495"/>
  </rcc>
  <rcc rId="67642" sId="12">
    <oc r="G495" t="inlineStr">
      <is>
        <t>Тарумовский район, с. Тарумовка</t>
      </is>
    </oc>
    <nc r="G495"/>
  </rcc>
  <rcc rId="67643" sId="12">
    <oc r="H495">
      <v>4</v>
    </oc>
    <nc r="H495"/>
  </rcc>
  <rcc rId="67644" sId="12">
    <oc r="I495">
      <v>4</v>
    </oc>
    <nc r="I495"/>
  </rcc>
  <rcc rId="67645" sId="12">
    <oc r="J495">
      <v>0</v>
    </oc>
    <nc r="J495"/>
  </rcc>
  <rcc rId="67646" sId="12">
    <oc r="K495">
      <v>0.4</v>
    </oc>
    <nc r="K495"/>
  </rcc>
  <rcc rId="67647" sId="12">
    <oc r="L495" t="inlineStr">
      <is>
        <t>160115/100 кВА</t>
      </is>
    </oc>
    <nc r="L495"/>
  </rcc>
  <rcc rId="67648" sId="12">
    <oc r="M495" t="inlineStr">
      <is>
        <t>ф№1</t>
      </is>
    </oc>
    <nc r="M495"/>
  </rcc>
  <rcc rId="67649" sId="12">
    <oc r="N495" t="inlineStr">
      <is>
        <t>Тарумовка</t>
      </is>
    </oc>
    <nc r="N495"/>
  </rcc>
  <rcc rId="67650" sId="12">
    <oc r="O495">
      <v>42689</v>
    </oc>
    <nc r="O495"/>
  </rcc>
  <rcc rId="67651" sId="12">
    <oc r="P495">
      <v>278</v>
    </oc>
    <nc r="P495"/>
  </rcc>
  <rcc rId="67652" sId="12">
    <oc r="B496" t="inlineStr">
      <is>
        <t>Тарумовский РЭС/ПУ ЗЭС</t>
      </is>
    </oc>
    <nc r="B496"/>
  </rcc>
  <rcc rId="67653" sId="12">
    <oc r="C496">
      <v>279</v>
    </oc>
    <nc r="C496"/>
  </rcc>
  <rcc rId="67654" sId="12">
    <oc r="D496">
      <v>42690</v>
    </oc>
    <nc r="D496"/>
  </rcc>
  <rcc rId="67655" sId="12">
    <oc r="E496" t="inlineStr">
      <is>
        <t>Осипова Ольга Васильевна</t>
      </is>
    </oc>
    <nc r="E496"/>
  </rcc>
  <rcc rId="67656" sId="12">
    <oc r="F496" t="inlineStr">
      <is>
        <t>жилой дом</t>
      </is>
    </oc>
    <nc r="F496"/>
  </rcc>
  <rcc rId="67657" sId="12">
    <oc r="G496" t="inlineStr">
      <is>
        <t>Тарумовский район, с. Тарумовка</t>
      </is>
    </oc>
    <nc r="G496"/>
  </rcc>
  <rcc rId="67658" sId="12">
    <oc r="H496">
      <v>4</v>
    </oc>
    <nc r="H496"/>
  </rcc>
  <rcc rId="67659" sId="12">
    <oc r="I496">
      <v>4</v>
    </oc>
    <nc r="I496"/>
  </rcc>
  <rcc rId="67660" sId="12">
    <oc r="J496">
      <v>0</v>
    </oc>
    <nc r="J496"/>
  </rcc>
  <rcc rId="67661" sId="12">
    <oc r="K496">
      <v>0.4</v>
    </oc>
    <nc r="K496"/>
  </rcc>
  <rcc rId="67662" sId="12">
    <oc r="L496" t="inlineStr">
      <is>
        <t>160115/100 кВА</t>
      </is>
    </oc>
    <nc r="L496"/>
  </rcc>
  <rcc rId="67663" sId="12">
    <oc r="M496" t="inlineStr">
      <is>
        <t>ф№1</t>
      </is>
    </oc>
    <nc r="M496"/>
  </rcc>
  <rcc rId="67664" sId="12">
    <oc r="N496" t="inlineStr">
      <is>
        <t>Тарумовка</t>
      </is>
    </oc>
    <nc r="N496"/>
  </rcc>
  <rcc rId="67665" sId="12">
    <oc r="O496">
      <v>42690</v>
    </oc>
    <nc r="O496"/>
  </rcc>
  <rcc rId="67666" sId="12">
    <oc r="P496">
      <v>279</v>
    </oc>
    <nc r="P496"/>
  </rcc>
  <rcc rId="67667" sId="12">
    <oc r="B500" t="inlineStr">
      <is>
        <t>Тарумовский РЭС/ПУ ЗЭС</t>
      </is>
    </oc>
    <nc r="B500"/>
  </rcc>
  <rcc rId="67668" sId="12">
    <oc r="C500">
      <v>283</v>
    </oc>
    <nc r="C500"/>
  </rcc>
  <rcc rId="67669" sId="12">
    <oc r="D500">
      <v>42695</v>
    </oc>
    <nc r="D500"/>
  </rcc>
  <rcc rId="67670" sId="12">
    <oc r="E500" t="inlineStr">
      <is>
        <t>Инарукаева Зулайха Хайрулаевна</t>
      </is>
    </oc>
    <nc r="E500"/>
  </rcc>
  <rcc rId="67671" sId="12">
    <oc r="F500" t="inlineStr">
      <is>
        <t>жилой дом</t>
      </is>
    </oc>
    <nc r="F500"/>
  </rcc>
  <rcc rId="67672" sId="12">
    <oc r="G500" t="inlineStr">
      <is>
        <t>Тарумовский район, с. Тарумовка</t>
      </is>
    </oc>
    <nc r="G500"/>
  </rcc>
  <rcc rId="67673" sId="12">
    <oc r="H500">
      <v>4</v>
    </oc>
    <nc r="H500"/>
  </rcc>
  <rcc rId="67674" sId="12">
    <oc r="I500">
      <v>4</v>
    </oc>
    <nc r="I500"/>
  </rcc>
  <rcc rId="67675" sId="12">
    <oc r="J500">
      <v>0</v>
    </oc>
    <nc r="J500"/>
  </rcc>
  <rcc rId="67676" sId="12">
    <oc r="K500">
      <v>0.4</v>
    </oc>
    <nc r="K500"/>
  </rcc>
  <rcc rId="67677" sId="12">
    <oc r="L500" t="inlineStr">
      <is>
        <t>160201/160 кВА</t>
      </is>
    </oc>
    <nc r="L500"/>
  </rcc>
  <rcc rId="67678" sId="12">
    <oc r="M500" t="inlineStr">
      <is>
        <t>ф№2</t>
      </is>
    </oc>
    <nc r="M500"/>
  </rcc>
  <rcc rId="67679" sId="12">
    <oc r="N500" t="inlineStr">
      <is>
        <t>Тарумовка</t>
      </is>
    </oc>
    <nc r="N500"/>
  </rcc>
  <rcc rId="67680" sId="12">
    <oc r="O500">
      <v>42695</v>
    </oc>
    <nc r="O500"/>
  </rcc>
  <rcc rId="67681" sId="12">
    <oc r="P500">
      <v>283</v>
    </oc>
    <nc r="P500"/>
  </rcc>
  <rcc rId="67682" sId="12">
    <oc r="B513" t="inlineStr">
      <is>
        <t>Тарумовский РЭС/ПУ ЗЭС</t>
      </is>
    </oc>
    <nc r="B513"/>
  </rcc>
  <rcc rId="67683" sId="12">
    <oc r="C513">
      <v>296</v>
    </oc>
    <nc r="C513"/>
  </rcc>
  <rcc rId="67684" sId="12">
    <oc r="D513">
      <v>42703</v>
    </oc>
    <nc r="D513"/>
  </rcc>
  <rcc rId="67685" sId="12">
    <oc r="E513" t="inlineStr">
      <is>
        <t>Каирбекова Заира Магомедовна</t>
      </is>
    </oc>
    <nc r="E513"/>
  </rcc>
  <rcc rId="67686" sId="12">
    <oc r="F513" t="inlineStr">
      <is>
        <t>жилой дом</t>
      </is>
    </oc>
    <nc r="F513"/>
  </rcc>
  <rcc rId="67687" sId="12">
    <oc r="G513" t="inlineStr">
      <is>
        <t>Тарумовский район, с. Тарумовка</t>
      </is>
    </oc>
    <nc r="G513"/>
  </rcc>
  <rcc rId="67688" sId="12">
    <oc r="H513">
      <v>4</v>
    </oc>
    <nc r="H513"/>
  </rcc>
  <rcc rId="67689" sId="12">
    <oc r="I513">
      <v>4</v>
    </oc>
    <nc r="I513"/>
  </rcc>
  <rcc rId="67690" sId="12">
    <oc r="J513">
      <v>0</v>
    </oc>
    <nc r="J513"/>
  </rcc>
  <rcc rId="67691" sId="12">
    <oc r="K513">
      <v>0.4</v>
    </oc>
    <nc r="K513"/>
  </rcc>
  <rcc rId="67692" sId="12">
    <oc r="L513" t="inlineStr">
      <is>
        <t>160101/100 кВА</t>
      </is>
    </oc>
    <nc r="L513"/>
  </rcc>
  <rcc rId="67693" sId="12">
    <oc r="M513" t="inlineStr">
      <is>
        <t>ф№1</t>
      </is>
    </oc>
    <nc r="M513"/>
  </rcc>
  <rcc rId="67694" sId="12">
    <oc r="N513" t="inlineStr">
      <is>
        <t>Тарумовка</t>
      </is>
    </oc>
    <nc r="N513"/>
  </rcc>
  <rcc rId="67695" sId="12">
    <oc r="O513">
      <v>42703</v>
    </oc>
    <nc r="O513"/>
  </rcc>
  <rcc rId="67696" sId="12">
    <oc r="P513">
      <v>296</v>
    </oc>
    <nc r="P513"/>
  </rcc>
  <rcc rId="67697" sId="12">
    <oc r="B514" t="inlineStr">
      <is>
        <t>Тарумовский РЭС/ПУ ЗЭС</t>
      </is>
    </oc>
    <nc r="B514"/>
  </rcc>
  <rcc rId="67698" sId="12">
    <oc r="C514">
      <v>297</v>
    </oc>
    <nc r="C514"/>
  </rcc>
  <rcc rId="67699" sId="12">
    <oc r="D514">
      <v>42703</v>
    </oc>
    <nc r="D514"/>
  </rcc>
  <rcc rId="67700" sId="12">
    <oc r="E514" t="inlineStr">
      <is>
        <t>Мамаев Шамиль Магомедович</t>
      </is>
    </oc>
    <nc r="E514"/>
  </rcc>
  <rcc rId="67701" sId="12">
    <oc r="F514" t="inlineStr">
      <is>
        <t>жилой дом</t>
      </is>
    </oc>
    <nc r="F514"/>
  </rcc>
  <rcc rId="67702" sId="12">
    <oc r="G514" t="inlineStr">
      <is>
        <t>Тарумовский район, с. Новодмитриевка</t>
      </is>
    </oc>
    <nc r="G514"/>
  </rcc>
  <rcc rId="67703" sId="12">
    <oc r="H514">
      <v>4</v>
    </oc>
    <nc r="H514"/>
  </rcc>
  <rcc rId="67704" sId="12">
    <oc r="I514">
      <v>4</v>
    </oc>
    <nc r="I514"/>
  </rcc>
  <rcc rId="67705" sId="12">
    <oc r="J514">
      <v>0</v>
    </oc>
    <nc r="J514"/>
  </rcc>
  <rcc rId="67706" sId="12">
    <oc r="K514">
      <v>0.4</v>
    </oc>
    <nc r="K514"/>
  </rcc>
  <rcc rId="67707" sId="12">
    <oc r="L514" t="inlineStr">
      <is>
        <t>160604/100 кВА</t>
      </is>
    </oc>
    <nc r="L514"/>
  </rcc>
  <rcc rId="67708" sId="12">
    <oc r="M514" t="inlineStr">
      <is>
        <t>ф№6</t>
      </is>
    </oc>
    <nc r="M514"/>
  </rcc>
  <rcc rId="67709" sId="12">
    <oc r="N514" t="inlineStr">
      <is>
        <t>Тарумовка</t>
      </is>
    </oc>
    <nc r="N514"/>
  </rcc>
  <rcc rId="67710" sId="12">
    <oc r="O514">
      <v>42703</v>
    </oc>
    <nc r="O514"/>
  </rcc>
  <rcc rId="67711" sId="12">
    <oc r="P514">
      <v>297</v>
    </oc>
    <nc r="P514"/>
  </rcc>
  <rcc rId="67712" sId="12">
    <oc r="B150" t="inlineStr">
      <is>
        <t>Тарумовские РЭС</t>
      </is>
    </oc>
    <nc r="B150"/>
  </rcc>
  <rcc rId="67713" sId="12">
    <oc r="C150">
      <v>2101</v>
    </oc>
    <nc r="C150"/>
  </rcc>
  <rcc rId="67714" sId="12">
    <oc r="D150">
      <v>42698</v>
    </oc>
    <nc r="D150"/>
  </rcc>
  <rcc rId="67715" sId="12">
    <oc r="E150" t="inlineStr">
      <is>
        <t>Исалмагомедов Иландур Шамхалович</t>
      </is>
    </oc>
    <nc r="E150"/>
  </rcc>
  <rcc rId="67716" sId="12">
    <oc r="F150" t="inlineStr">
      <is>
        <t>магазин</t>
      </is>
    </oc>
    <nc r="F150"/>
  </rcc>
  <rcc rId="67717" sId="12">
    <oc r="G150" t="inlineStr">
      <is>
        <t>РД, Тарумовский район, с. Тарумовка, ул.Площадь Победы, д. 47 "А"</t>
      </is>
    </oc>
    <nc r="G150"/>
  </rcc>
  <rcc rId="67718" sId="12">
    <oc r="H150">
      <v>7</v>
    </oc>
    <nc r="H150"/>
  </rcc>
  <rcc rId="67719" sId="12">
    <oc r="I150">
      <v>7</v>
    </oc>
    <nc r="I150"/>
  </rcc>
  <rcc rId="67720" sId="12">
    <oc r="J150">
      <v>0</v>
    </oc>
    <nc r="J150"/>
  </rcc>
  <rcc rId="67721" sId="12">
    <oc r="K150">
      <v>0.4</v>
    </oc>
    <nc r="K150"/>
  </rcc>
  <rcc rId="67722" sId="12">
    <oc r="L150" t="inlineStr">
      <is>
        <t>16.01.10/400</t>
      </is>
    </oc>
    <nc r="L150"/>
  </rcc>
  <rcc rId="67723" sId="12">
    <oc r="M150" t="inlineStr">
      <is>
        <t>ф №1</t>
      </is>
    </oc>
    <nc r="M150"/>
  </rcc>
  <rcc rId="67724" sId="12">
    <oc r="N150" t="inlineStr">
      <is>
        <t>Тарумовка 110/35/10 кВ</t>
      </is>
    </oc>
    <nc r="N150"/>
  </rcc>
  <rcc rId="67725" sId="12">
    <oc r="O150">
      <v>42698</v>
    </oc>
    <nc r="O150"/>
  </rcc>
  <rcc rId="67726" sId="12">
    <oc r="P150">
      <v>2152</v>
    </oc>
    <nc r="P150"/>
  </rcc>
  <rcc rId="67727" sId="12">
    <oc r="B166" t="inlineStr">
      <is>
        <t>Тарумовские РЭС</t>
      </is>
    </oc>
    <nc r="B166"/>
  </rcc>
  <rcc rId="67728" sId="12">
    <oc r="C166">
      <v>2133</v>
    </oc>
    <nc r="C166"/>
  </rcc>
  <rcc rId="67729" sId="12">
    <oc r="D166">
      <v>42704</v>
    </oc>
    <nc r="D166"/>
  </rcc>
  <rcc rId="67730" sId="12">
    <oc r="E166" t="inlineStr">
      <is>
        <t>Халидов Шапи Умалатович</t>
      </is>
    </oc>
    <nc r="E166"/>
  </rcc>
  <rcc rId="67731" sId="12">
    <oc r="F166" t="inlineStr">
      <is>
        <t>жилой дом</t>
      </is>
    </oc>
    <nc r="F166"/>
  </rcc>
  <rcc rId="67732" sId="12">
    <oc r="G166" t="inlineStr">
      <is>
        <t>РД, Тарумовский район, с. Тарумовка, вдоль автодороги Тарумовка-Юрковка</t>
      </is>
    </oc>
    <nc r="G166"/>
  </rcc>
  <rcc rId="67733" sId="12">
    <oc r="H166">
      <v>15</v>
    </oc>
    <nc r="H166"/>
  </rcc>
  <rcc rId="67734" sId="12">
    <oc r="I166">
      <v>15</v>
    </oc>
    <nc r="I166"/>
  </rcc>
  <rcc rId="67735" sId="12">
    <oc r="J166">
      <v>0</v>
    </oc>
    <nc r="J166"/>
  </rcc>
  <rcc rId="67736" sId="12">
    <oc r="K166">
      <v>10</v>
    </oc>
    <nc r="K166"/>
  </rcc>
  <rcc rId="67737" sId="12">
    <oc r="M166" t="inlineStr">
      <is>
        <t>ф №9</t>
      </is>
    </oc>
    <nc r="M166"/>
  </rcc>
  <rcc rId="67738" sId="12">
    <oc r="N166" t="inlineStr">
      <is>
        <t>Тарумовка 110/35/10 кВ</t>
      </is>
    </oc>
    <nc r="N166"/>
  </rcc>
  <rcc rId="67739" sId="12">
    <oc r="O166">
      <v>42704</v>
    </oc>
    <nc r="O166"/>
  </rcc>
  <rcc rId="67740" sId="12">
    <oc r="P166">
      <v>2168</v>
    </oc>
    <nc r="P166"/>
  </rcc>
  <rcc rId="67741" sId="12">
    <oc r="B718" t="inlineStr">
      <is>
        <t>Левашинский РЭС</t>
      </is>
    </oc>
    <nc r="B718"/>
  </rcc>
  <rcc rId="67742" sId="12">
    <oc r="C718">
      <v>335</v>
    </oc>
    <nc r="C718"/>
  </rcc>
  <rcc rId="67743" sId="12">
    <oc r="D718">
      <v>42690</v>
    </oc>
    <nc r="D718"/>
  </rcc>
  <rcc rId="67744" sId="12">
    <oc r="E718" t="inlineStr">
      <is>
        <t>Расулов Магомедрасул Гусейнович</t>
      </is>
    </oc>
    <nc r="E718"/>
  </rcc>
  <rcc rId="67745" sId="12">
    <oc r="F718" t="inlineStr">
      <is>
        <t>жилой дом</t>
      </is>
    </oc>
    <nc r="F718"/>
  </rcc>
  <rcc rId="67746" sId="12">
    <oc r="G718" t="inlineStr">
      <is>
        <t>РД, Левашинский район сел. Хаджалмахи</t>
      </is>
    </oc>
    <nc r="G718"/>
  </rcc>
  <rcc rId="67747" sId="12">
    <oc r="H718">
      <v>3</v>
    </oc>
    <nc r="H718"/>
  </rcc>
  <rcc rId="67748" sId="12">
    <oc r="I718">
      <v>3</v>
    </oc>
    <nc r="I718"/>
  </rcc>
  <rcc rId="67749" sId="12">
    <oc r="J718">
      <v>0</v>
    </oc>
    <nc r="J718"/>
  </rcc>
  <rcc rId="67750" sId="12">
    <oc r="K718">
      <v>0.4</v>
    </oc>
    <nc r="K718"/>
  </rcc>
  <rcc rId="67751" sId="12">
    <oc r="L718" t="inlineStr">
      <is>
        <t>10/160</t>
      </is>
    </oc>
    <nc r="L718"/>
  </rcc>
  <rcc rId="67752" sId="12">
    <oc r="M718" t="inlineStr">
      <is>
        <t>Ф№4</t>
      </is>
    </oc>
    <nc r="M718"/>
  </rcc>
  <rcc rId="67753" sId="12">
    <oc r="N718" t="inlineStr">
      <is>
        <t>Ташкапур</t>
      </is>
    </oc>
    <nc r="N718"/>
  </rcc>
  <rcc rId="67754" sId="12">
    <oc r="O718">
      <v>42696</v>
    </oc>
    <nc r="O718"/>
  </rcc>
  <rcc rId="67755" sId="12">
    <oc r="P718">
      <v>335</v>
    </oc>
    <nc r="P718"/>
  </rcc>
  <rcc rId="67756" sId="12">
    <oc r="B422" t="inlineStr">
      <is>
        <t>МГЭС</t>
      </is>
    </oc>
    <nc r="B422"/>
  </rcc>
  <rcc rId="67757" sId="12">
    <oc r="C422">
      <v>390</v>
    </oc>
    <nc r="C422"/>
  </rcc>
  <rcc rId="67758" sId="12">
    <oc r="D422">
      <v>42719</v>
    </oc>
    <nc r="D422"/>
  </rcc>
  <rcc rId="67759" sId="12">
    <oc r="E422" t="inlineStr">
      <is>
        <t>Магомедов Мухудада Далгатоич</t>
      </is>
    </oc>
    <nc r="E422"/>
  </rcc>
  <rcc rId="67760" sId="12">
    <oc r="F422" t="inlineStr">
      <is>
        <t>жилой дом</t>
      </is>
    </oc>
    <nc r="F422"/>
  </rcc>
  <rcc rId="67761" sId="12">
    <oc r="G422" t="inlineStr">
      <is>
        <t>РД, г. Махачкала, с/т "УОХ" ДСХИ, учхоз, уч. 494 "а"</t>
      </is>
    </oc>
    <nc r="G422"/>
  </rcc>
  <rcc rId="67762" sId="12">
    <oc r="H422">
      <v>10</v>
    </oc>
    <nc r="H422"/>
  </rcc>
  <rcc rId="67763" sId="12">
    <oc r="I422">
      <v>10</v>
    </oc>
    <nc r="I422"/>
  </rcc>
  <rcc rId="67764" sId="12">
    <oc r="J422">
      <v>0</v>
    </oc>
    <nc r="J422"/>
  </rcc>
  <rcc rId="67765" sId="12">
    <oc r="K422">
      <v>0.4</v>
    </oc>
    <nc r="K422"/>
  </rcc>
  <rcc rId="67766" sId="12">
    <oc r="L422" t="inlineStr">
      <is>
        <t>"УОХ"/630</t>
      </is>
    </oc>
    <nc r="L422"/>
  </rcc>
  <rcc rId="67767" sId="12">
    <oc r="M422">
      <v>1</v>
    </oc>
    <nc r="M422"/>
  </rcc>
  <rcc rId="67768" sId="12">
    <oc r="N422" t="inlineStr">
      <is>
        <t>Тепличная</t>
      </is>
    </oc>
    <nc r="N422"/>
  </rcc>
  <rcc rId="67769" sId="12">
    <oc r="P422">
      <v>390</v>
    </oc>
    <nc r="P422"/>
  </rcc>
  <rcc rId="67770" sId="12">
    <oc r="B308" t="inlineStr">
      <is>
        <t>МГЭС</t>
      </is>
    </oc>
    <nc r="B308"/>
  </rcc>
  <rcc rId="67771" sId="12">
    <oc r="C308">
      <v>2255</v>
    </oc>
    <nc r="C308"/>
  </rcc>
  <rcc rId="67772" sId="12">
    <oc r="D308">
      <v>42719</v>
    </oc>
    <nc r="D308"/>
  </rcc>
  <rcc rId="67773" sId="12">
    <oc r="E308" t="inlineStr">
      <is>
        <t>Ибрагимов Бадрудин Абдулаевич</t>
      </is>
    </oc>
    <nc r="E308"/>
  </rcc>
  <rcc rId="67774" sId="12">
    <oc r="F308" t="inlineStr">
      <is>
        <t>магазин</t>
      </is>
    </oc>
    <nc r="F308"/>
  </rcc>
  <rcc rId="67775" sId="12">
    <oc r="G308" t="inlineStr">
      <is>
        <t>РД, г.Махачкала, пр. Акушинского, поворот на учхоз, ул. Даганова и Пржевальского, Литер А</t>
      </is>
    </oc>
    <nc r="G308"/>
  </rcc>
  <rcc rId="67776" sId="12">
    <oc r="H308">
      <v>5</v>
    </oc>
    <nc r="H308"/>
  </rcc>
  <rcc rId="67777" sId="12">
    <oc r="I308">
      <v>5</v>
    </oc>
    <nc r="I308"/>
  </rcc>
  <rcc rId="67778" sId="12">
    <oc r="J308">
      <v>0</v>
    </oc>
    <nc r="J308"/>
  </rcc>
  <rcc rId="67779" sId="12">
    <oc r="K308">
      <v>0.4</v>
    </oc>
    <nc r="K308"/>
  </rcc>
  <rcc rId="67780" sId="12">
    <oc r="L308" t="inlineStr">
      <is>
        <t>40-я школа/630</t>
      </is>
    </oc>
    <nc r="L308"/>
  </rcc>
  <rcc rId="67781" sId="12">
    <oc r="M308" t="inlineStr">
      <is>
        <t>ф №3</t>
      </is>
    </oc>
    <nc r="M308"/>
  </rcc>
  <rcc rId="67782" sId="12">
    <oc r="N308" t="inlineStr">
      <is>
        <t>Тепличный комбинат</t>
      </is>
    </oc>
    <nc r="N308"/>
  </rcc>
  <rcc rId="67783" sId="12">
    <oc r="O308">
      <v>42725</v>
    </oc>
    <nc r="O308"/>
  </rcc>
  <rcc rId="67784" sId="12">
    <oc r="P308">
      <v>2310</v>
    </oc>
    <nc r="P308"/>
  </rcc>
  <rcc rId="67785" sId="12">
    <oc r="B369" t="inlineStr">
      <is>
        <t>МГЭС</t>
      </is>
    </oc>
    <nc r="B369"/>
  </rcc>
  <rcc rId="67786" sId="12">
    <oc r="C369">
      <v>2270</v>
    </oc>
    <nc r="C369"/>
  </rcc>
  <rcc rId="67787" sId="12">
    <oc r="D369">
      <v>42720</v>
    </oc>
    <nc r="D369"/>
  </rcc>
  <rcc rId="67788" sId="12">
    <oc r="E369" t="inlineStr">
      <is>
        <t>Мугутдинов Мурад Мирзаевич</t>
      </is>
    </oc>
    <nc r="E369"/>
  </rcc>
  <rcc rId="67789" sId="12">
    <oc r="F369" t="inlineStr">
      <is>
        <t>нежилое помещение</t>
      </is>
    </oc>
    <nc r="F369"/>
  </rcc>
  <rcc rId="67790" sId="12">
    <oc r="G369" t="inlineStr">
      <is>
        <t>РД, г.Махачкала, ул. С. Осетинская, д. №72-74, кв. 1</t>
      </is>
    </oc>
    <nc r="G369"/>
  </rcc>
  <rcc rId="67791" sId="12">
    <oc r="H369">
      <v>10</v>
    </oc>
    <nc r="H369"/>
  </rcc>
  <rcc rId="67792" sId="12">
    <oc r="I369">
      <v>10</v>
    </oc>
    <nc r="I369"/>
  </rcc>
  <rcc rId="67793" sId="12">
    <oc r="J369">
      <v>0</v>
    </oc>
    <nc r="J369"/>
  </rcc>
  <rcc rId="67794" sId="12">
    <oc r="K369">
      <v>0.4</v>
    </oc>
    <nc r="K369"/>
  </rcc>
  <rcc rId="67795" sId="12">
    <oc r="L369" t="inlineStr">
      <is>
        <t>"2-я Магистральная"/630</t>
      </is>
    </oc>
    <nc r="L369"/>
  </rcc>
  <rcc rId="67796" sId="12">
    <oc r="M369" t="inlineStr">
      <is>
        <t>ф №3</t>
      </is>
    </oc>
    <nc r="M369"/>
  </rcc>
  <rcc rId="67797" sId="12">
    <oc r="N369" t="inlineStr">
      <is>
        <t>Тепличный комбинат</t>
      </is>
    </oc>
    <nc r="N369"/>
  </rcc>
  <rcc rId="67798" sId="12">
    <oc r="O369">
      <v>42733</v>
    </oc>
    <nc r="O369"/>
  </rcc>
  <rcc rId="67799" sId="12">
    <oc r="P369">
      <v>2371</v>
    </oc>
    <nc r="P369"/>
  </rcc>
  <rcc rId="67800" sId="12">
    <oc r="B393" t="inlineStr">
      <is>
        <t>МГЭС</t>
      </is>
    </oc>
    <nc r="B393"/>
  </rcc>
  <rcc rId="67801" sId="12">
    <oc r="C393">
      <v>361</v>
    </oc>
    <nc r="C393"/>
  </rcc>
  <rcc rId="67802" sId="12">
    <oc r="D393">
      <v>42675</v>
    </oc>
    <nc r="D393"/>
  </rcc>
  <rcc rId="67803" sId="12">
    <oc r="E393" t="inlineStr">
      <is>
        <t>Кебетдибиров Кебетдибир Омарилаевич</t>
      </is>
    </oc>
    <nc r="E393"/>
  </rcc>
  <rcc rId="67804" sId="12">
    <oc r="F393" t="inlineStr">
      <is>
        <t>жилой дом</t>
      </is>
    </oc>
    <nc r="F393"/>
  </rcc>
  <rcc rId="67805" sId="12">
    <oc r="G393" t="inlineStr">
      <is>
        <t>РД, г.Махачкала,с/т "Наука",уч.№4 "в"</t>
      </is>
    </oc>
    <nc r="G393"/>
  </rcc>
  <rcc rId="67806" sId="12">
    <oc r="H393">
      <v>5</v>
    </oc>
    <nc r="H393"/>
  </rcc>
  <rcc rId="67807" sId="12">
    <oc r="I393">
      <v>5</v>
    </oc>
    <nc r="I393"/>
  </rcc>
  <rcc rId="67808" sId="12">
    <oc r="J393">
      <v>0</v>
    </oc>
    <nc r="J393"/>
  </rcc>
  <rcc rId="67809" sId="12">
    <oc r="K393">
      <v>0.4</v>
    </oc>
    <nc r="K393"/>
  </rcc>
  <rcc rId="67810" sId="12">
    <oc r="L393" t="inlineStr">
      <is>
        <t>КТП "539" 400 кВА</t>
      </is>
    </oc>
    <nc r="L393"/>
  </rcc>
  <rcc rId="67811" sId="12">
    <oc r="M393" t="inlineStr">
      <is>
        <t>ф.№10</t>
      </is>
    </oc>
    <nc r="M393"/>
  </rcc>
  <rcc rId="67812" sId="12">
    <oc r="N393" t="inlineStr">
      <is>
        <t>Тепличный комбинат</t>
      </is>
    </oc>
    <nc r="N393"/>
  </rcc>
  <rcc rId="67813" sId="12">
    <oc r="P393">
      <v>361</v>
    </oc>
    <nc r="P393"/>
  </rcc>
  <rcc rId="67814" sId="12">
    <oc r="B394" t="inlineStr">
      <is>
        <t>МГЭС</t>
      </is>
    </oc>
    <nc r="B394"/>
  </rcc>
  <rcc rId="67815" sId="12">
    <oc r="C394">
      <v>362</v>
    </oc>
    <nc r="C394"/>
  </rcc>
  <rcc rId="67816" sId="12">
    <oc r="D394">
      <v>42675</v>
    </oc>
    <nc r="D394"/>
  </rcc>
  <rcc rId="67817" sId="12">
    <oc r="E394" t="inlineStr">
      <is>
        <t>Магомедова Динара Рамазановна</t>
      </is>
    </oc>
    <nc r="E394"/>
  </rcc>
  <rcc rId="67818" sId="12">
    <oc r="F394" t="inlineStr">
      <is>
        <t>жилой дом</t>
      </is>
    </oc>
    <nc r="F394"/>
  </rcc>
  <rcc rId="67819" sId="12">
    <oc r="G394" t="inlineStr">
      <is>
        <t>РД, г.Махачкала,с/т "Наука",уч.№79</t>
      </is>
    </oc>
    <nc r="G394"/>
  </rcc>
  <rcc rId="67820" sId="12">
    <oc r="H394">
      <v>5</v>
    </oc>
    <nc r="H394"/>
  </rcc>
  <rcc rId="67821" sId="12">
    <oc r="I394">
      <v>5</v>
    </oc>
    <nc r="I394"/>
  </rcc>
  <rcc rId="67822" sId="12">
    <oc r="J394">
      <v>0</v>
    </oc>
    <nc r="J394"/>
  </rcc>
  <rcc rId="67823" sId="12">
    <oc r="K394">
      <v>0.4</v>
    </oc>
    <nc r="K394"/>
  </rcc>
  <rcc rId="67824" sId="12">
    <oc r="L394" t="inlineStr">
      <is>
        <t>КТП "539" 400 кВА</t>
      </is>
    </oc>
    <nc r="L394"/>
  </rcc>
  <rcc rId="67825" sId="12">
    <oc r="M394" t="inlineStr">
      <is>
        <t>ф.№10</t>
      </is>
    </oc>
    <nc r="M394"/>
  </rcc>
  <rcc rId="67826" sId="12">
    <oc r="N394" t="inlineStr">
      <is>
        <t>Тепличный комбинат</t>
      </is>
    </oc>
    <nc r="N394"/>
  </rcc>
  <rcc rId="67827" sId="12">
    <oc r="O394">
      <v>42676</v>
    </oc>
    <nc r="O394"/>
  </rcc>
  <rcc rId="67828" sId="12">
    <oc r="P394">
      <v>362</v>
    </oc>
    <nc r="P394"/>
  </rcc>
  <rcc rId="67829" sId="12">
    <oc r="B395" t="inlineStr">
      <is>
        <t>МГЭС</t>
      </is>
    </oc>
    <nc r="B395"/>
  </rcc>
  <rcc rId="67830" sId="12">
    <oc r="C395">
      <v>363</v>
    </oc>
    <nc r="C395"/>
  </rcc>
  <rcc rId="67831" sId="12">
    <oc r="D395">
      <v>42675</v>
    </oc>
    <nc r="D395"/>
  </rcc>
  <rcc rId="67832" sId="12">
    <oc r="E395" t="inlineStr">
      <is>
        <t>Ибрагимов Руслан Насрулаевич</t>
      </is>
    </oc>
    <nc r="E395"/>
  </rcc>
  <rcc rId="67833" sId="12">
    <oc r="F395" t="inlineStr">
      <is>
        <t>жилой дом</t>
      </is>
    </oc>
    <nc r="F395"/>
  </rcc>
  <rcc rId="67834" sId="12">
    <oc r="G395" t="inlineStr">
      <is>
        <t>РД, г.Махачкала,МКР "Научный городок",ул.Тляратинская,дом№38</t>
      </is>
    </oc>
    <nc r="G395"/>
  </rcc>
  <rcc rId="67835" sId="12">
    <oc r="H395">
      <v>5</v>
    </oc>
    <nc r="H395"/>
  </rcc>
  <rcc rId="67836" sId="12">
    <oc r="I395">
      <v>5</v>
    </oc>
    <nc r="I395"/>
  </rcc>
  <rcc rId="67837" sId="12">
    <oc r="J395">
      <v>0</v>
    </oc>
    <nc r="J395"/>
  </rcc>
  <rcc rId="67838" sId="12">
    <oc r="K395">
      <v>0.4</v>
    </oc>
    <nc r="K395"/>
  </rcc>
  <rcc rId="67839" sId="12">
    <oc r="L395" t="inlineStr">
      <is>
        <t>КТП "539" 400 кВА</t>
      </is>
    </oc>
    <nc r="L395"/>
  </rcc>
  <rcc rId="67840" sId="12">
    <oc r="M395" t="inlineStr">
      <is>
        <t>ф.№10</t>
      </is>
    </oc>
    <nc r="M395"/>
  </rcc>
  <rcc rId="67841" sId="12">
    <oc r="N395" t="inlineStr">
      <is>
        <t>Тепличный комбинат</t>
      </is>
    </oc>
    <nc r="N395"/>
  </rcc>
  <rcc rId="67842" sId="12">
    <oc r="P395">
      <v>363</v>
    </oc>
    <nc r="P395"/>
  </rcc>
  <rcc rId="67843" sId="12">
    <oc r="B396" t="inlineStr">
      <is>
        <t>МГЭС</t>
      </is>
    </oc>
    <nc r="B396"/>
  </rcc>
  <rcc rId="67844" sId="12">
    <oc r="C396">
      <v>364</v>
    </oc>
    <nc r="C396"/>
  </rcc>
  <rcc rId="67845" sId="12">
    <oc r="D396">
      <v>42688</v>
    </oc>
    <nc r="D396"/>
  </rcc>
  <rcc rId="67846" sId="12">
    <oc r="E396" t="inlineStr">
      <is>
        <t>Ахмедханова Патимат Магомедовна</t>
      </is>
    </oc>
    <nc r="E396"/>
  </rcc>
  <rcc rId="67847" sId="12">
    <oc r="F396" t="inlineStr">
      <is>
        <t>жилой дом</t>
      </is>
    </oc>
    <nc r="F396"/>
  </rcc>
  <rcc rId="67848" sId="12">
    <oc r="G396" t="inlineStr">
      <is>
        <t>РД. Г.Махачкала,с/т "Локомотив",уч.№177</t>
      </is>
    </oc>
    <nc r="G396"/>
  </rcc>
  <rcc rId="67849" sId="12">
    <oc r="H396">
      <v>10</v>
    </oc>
    <nc r="H396"/>
  </rcc>
  <rcc rId="67850" sId="12">
    <oc r="I396">
      <v>10</v>
    </oc>
    <nc r="I396"/>
  </rcc>
  <rcc rId="67851" sId="12">
    <oc r="J396">
      <v>0</v>
    </oc>
    <nc r="J396"/>
  </rcc>
  <rcc rId="67852" sId="12">
    <oc r="K396">
      <v>0.4</v>
    </oc>
    <nc r="K396"/>
  </rcc>
  <rcc rId="67853" sId="12">
    <oc r="L396" t="inlineStr">
      <is>
        <t>КТП "Локомотив" 250 кВА</t>
      </is>
    </oc>
    <nc r="L396"/>
  </rcc>
  <rcc rId="67854" sId="12">
    <oc r="M396" t="inlineStr">
      <is>
        <t>ф.№12</t>
      </is>
    </oc>
    <nc r="M396"/>
  </rcc>
  <rcc rId="67855" sId="12">
    <oc r="N396" t="inlineStr">
      <is>
        <t>Тепличный комбинат</t>
      </is>
    </oc>
    <nc r="N396"/>
  </rcc>
  <rcc rId="67856" sId="12">
    <oc r="P396">
      <v>364</v>
    </oc>
    <nc r="P396"/>
  </rcc>
  <rcc rId="67857" sId="12">
    <oc r="B404" t="inlineStr">
      <is>
        <t>МГЭС</t>
      </is>
    </oc>
    <nc r="B404"/>
  </rcc>
  <rcc rId="67858" sId="12">
    <oc r="C404">
      <v>372</v>
    </oc>
    <nc r="C404"/>
  </rcc>
  <rcc rId="67859" sId="12">
    <oc r="D404">
      <v>42690</v>
    </oc>
    <nc r="D404"/>
  </rcc>
  <rcc rId="67860" sId="12">
    <oc r="E404" t="inlineStr">
      <is>
        <t>Гитинова Сакинат Сумаргаджиевна</t>
      </is>
    </oc>
    <nc r="E404"/>
  </rcc>
  <rcc rId="67861" sId="12">
    <oc r="F404" t="inlineStr">
      <is>
        <t>жилой дом</t>
      </is>
    </oc>
    <nc r="F404"/>
  </rcc>
  <rcc rId="67862" sId="12">
    <oc r="G404" t="inlineStr">
      <is>
        <t>РД,                    г.Махачкала,с/т Наука,дом№13</t>
      </is>
    </oc>
    <nc r="G404"/>
  </rcc>
  <rcc rId="67863" sId="12">
    <oc r="H404">
      <v>5</v>
    </oc>
    <nc r="H404"/>
  </rcc>
  <rcc rId="67864" sId="12">
    <oc r="I404">
      <v>5</v>
    </oc>
    <nc r="I404"/>
  </rcc>
  <rcc rId="67865" sId="12">
    <oc r="J404">
      <v>0</v>
    </oc>
    <nc r="J404"/>
  </rcc>
  <rcc rId="67866" sId="12">
    <oc r="K404">
      <v>0.4</v>
    </oc>
    <nc r="K404"/>
  </rcc>
  <rcc rId="67867" sId="12">
    <oc r="L404" t="inlineStr">
      <is>
        <t>КТП                       "№539" 400 кВА</t>
      </is>
    </oc>
    <nc r="L404"/>
  </rcc>
  <rcc rId="67868" sId="12">
    <oc r="M404" t="inlineStr">
      <is>
        <t>ф.№10</t>
      </is>
    </oc>
    <nc r="M404"/>
  </rcc>
  <rcc rId="67869" sId="12">
    <oc r="N404" t="inlineStr">
      <is>
        <t>Тепличный комбинат</t>
      </is>
    </oc>
    <nc r="N404"/>
  </rcc>
  <rcc rId="67870" sId="12">
    <oc r="P404">
      <v>372</v>
    </oc>
    <nc r="P404"/>
  </rcc>
  <rcc rId="67871" sId="12">
    <oc r="B407" t="inlineStr">
      <is>
        <t>МГЭС</t>
      </is>
    </oc>
    <nc r="B407"/>
  </rcc>
  <rcc rId="67872" sId="12">
    <oc r="C407">
      <v>375</v>
    </oc>
    <nc r="C407"/>
  </rcc>
  <rcc rId="67873" sId="12">
    <oc r="D407">
      <v>42690</v>
    </oc>
    <nc r="D407"/>
  </rcc>
  <rcc rId="67874" sId="12">
    <oc r="E407" t="inlineStr">
      <is>
        <t>Юсупов Ахмедхан Юнусович</t>
      </is>
    </oc>
    <nc r="E407"/>
  </rcc>
  <rcc rId="67875" sId="12">
    <oc r="F407" t="inlineStr">
      <is>
        <t>жилой дом</t>
      </is>
    </oc>
    <nc r="F407"/>
  </rcc>
  <rcc rId="67876" sId="12">
    <oc r="G407" t="inlineStr">
      <is>
        <t>РД, г.Махачкала,п.Семендер,с/о Влага,уч.№60</t>
      </is>
    </oc>
    <nc r="G407"/>
  </rcc>
  <rcc rId="67877" sId="12">
    <oc r="H407">
      <v>5</v>
    </oc>
    <nc r="H407"/>
  </rcc>
  <rcc rId="67878" sId="12">
    <oc r="I407">
      <v>5</v>
    </oc>
    <nc r="I407"/>
  </rcc>
  <rcc rId="67879" sId="12">
    <oc r="J407">
      <v>0</v>
    </oc>
    <nc r="J407"/>
  </rcc>
  <rcc rId="67880" sId="12">
    <oc r="K407">
      <v>0.4</v>
    </oc>
    <nc r="K407"/>
  </rcc>
  <rcc rId="67881" sId="12">
    <oc r="L407" t="inlineStr">
      <is>
        <t>КТП            №Влага" 400 кВА</t>
      </is>
    </oc>
    <nc r="L407"/>
  </rcc>
  <rcc rId="67882" sId="12">
    <oc r="M407" t="inlineStr">
      <is>
        <t>ф.№6</t>
      </is>
    </oc>
    <nc r="M407"/>
  </rcc>
  <rcc rId="67883" sId="12">
    <oc r="N407" t="inlineStr">
      <is>
        <t>Тепличный комбинат</t>
      </is>
    </oc>
    <nc r="N407"/>
  </rcc>
  <rcc rId="67884" sId="12">
    <oc r="P407">
      <v>375</v>
    </oc>
    <nc r="P407"/>
  </rcc>
  <rcc rId="67885" sId="12">
    <oc r="B408" t="inlineStr">
      <is>
        <t>МГЭС</t>
      </is>
    </oc>
    <nc r="B408"/>
  </rcc>
  <rcc rId="67886" sId="12">
    <oc r="C408">
      <v>376</v>
    </oc>
    <nc r="C408"/>
  </rcc>
  <rcc rId="67887" sId="12">
    <oc r="D408">
      <v>42695</v>
    </oc>
    <nc r="D408"/>
  </rcc>
  <rcc rId="67888" sId="12">
    <oc r="E408" t="inlineStr">
      <is>
        <t>Алиева Миясад Шейхисламовна</t>
      </is>
    </oc>
    <nc r="E408"/>
  </rcc>
  <rcc rId="67889" sId="12">
    <oc r="F408" t="inlineStr">
      <is>
        <t>жилой дом</t>
      </is>
    </oc>
    <nc r="F408"/>
  </rcc>
  <rcc rId="67890" sId="12">
    <oc r="G408" t="inlineStr">
      <is>
        <t>РД, г.Махачкала,мкр Наука,ул.Тляратинская,дом№32</t>
      </is>
    </oc>
    <nc r="G408"/>
  </rcc>
  <rcc rId="67891" sId="12">
    <oc r="H408">
      <v>5</v>
    </oc>
    <nc r="H408"/>
  </rcc>
  <rcc rId="67892" sId="12">
    <oc r="I408">
      <v>5</v>
    </oc>
    <nc r="I408"/>
  </rcc>
  <rcc rId="67893" sId="12">
    <oc r="J408">
      <v>0</v>
    </oc>
    <nc r="J408"/>
  </rcc>
  <rcc rId="67894" sId="12">
    <oc r="K408">
      <v>0.4</v>
    </oc>
    <nc r="K408"/>
  </rcc>
  <rcc rId="67895" sId="12">
    <oc r="L408" t="inlineStr">
      <is>
        <t>КТП "539"         400 кВА</t>
      </is>
    </oc>
    <nc r="L408"/>
  </rcc>
  <rcc rId="67896" sId="12">
    <oc r="M408" t="inlineStr">
      <is>
        <t>ф.№10</t>
      </is>
    </oc>
    <nc r="M408"/>
  </rcc>
  <rcc rId="67897" sId="12">
    <oc r="N408" t="inlineStr">
      <is>
        <t>Тепличный комбинат</t>
      </is>
    </oc>
    <nc r="N408"/>
  </rcc>
  <rcc rId="67898" sId="12">
    <oc r="P408">
      <v>376</v>
    </oc>
    <nc r="P408"/>
  </rcc>
  <rcc rId="67899" sId="12">
    <oc r="B413" t="inlineStr">
      <is>
        <t>МГЭС</t>
      </is>
    </oc>
    <nc r="B413"/>
  </rcc>
  <rcc rId="67900" sId="12">
    <oc r="C413">
      <v>381</v>
    </oc>
    <nc r="C413"/>
  </rcc>
  <rcc rId="67901" sId="12">
    <oc r="D413">
      <v>42704</v>
    </oc>
    <nc r="D413"/>
  </rcc>
  <rcc rId="67902" sId="12">
    <oc r="E413" t="inlineStr">
      <is>
        <t>Раджабов Утбан Курбан-Гаджиевич</t>
      </is>
    </oc>
    <nc r="E413"/>
  </rcc>
  <rcc rId="67903" sId="12">
    <oc r="F413" t="inlineStr">
      <is>
        <t>жилой дом</t>
      </is>
    </oc>
    <nc r="F413"/>
  </rcc>
  <rcc rId="67904" sId="12">
    <oc r="G413" t="inlineStr">
      <is>
        <t>РД,                        г.Махачкала, ул.Морская,№93</t>
      </is>
    </oc>
    <nc r="G413"/>
  </rcc>
  <rcc rId="67905" sId="12">
    <oc r="H413">
      <v>5</v>
    </oc>
    <nc r="H413"/>
  </rcc>
  <rcc rId="67906" sId="12">
    <oc r="I413">
      <v>5</v>
    </oc>
    <nc r="I413"/>
  </rcc>
  <rcc rId="67907" sId="12">
    <oc r="J413">
      <v>0</v>
    </oc>
    <nc r="J413"/>
  </rcc>
  <rcc rId="67908" sId="12">
    <oc r="K413">
      <v>0.4</v>
    </oc>
    <nc r="K413"/>
  </rcc>
  <rcc rId="67909" sId="12">
    <oc r="L413" t="inlineStr">
      <is>
        <t>КТП "Семендер" 250 кВА</t>
      </is>
    </oc>
    <nc r="L413"/>
  </rcc>
  <rcc rId="67910" sId="12">
    <oc r="M413" t="inlineStr">
      <is>
        <t>ф.№1</t>
      </is>
    </oc>
    <nc r="M413"/>
  </rcc>
  <rcc rId="67911" sId="12">
    <oc r="N413" t="inlineStr">
      <is>
        <t>Тепличный комбинат</t>
      </is>
    </oc>
    <nc r="N413"/>
  </rcc>
  <rcc rId="67912" sId="12">
    <oc r="P413">
      <v>381</v>
    </oc>
    <nc r="P413"/>
  </rcc>
  <rcc rId="67913" sId="12">
    <oc r="L25" t="inlineStr">
      <is>
        <t>1000 кВА</t>
      </is>
    </oc>
    <nc r="L25"/>
  </rcc>
  <rcc rId="67914" sId="12">
    <oc r="B161" t="inlineStr">
      <is>
        <t>МГЭС</t>
      </is>
    </oc>
    <nc r="B161"/>
  </rcc>
  <rcc rId="67915" sId="12">
    <oc r="C161">
      <v>2118</v>
    </oc>
    <nc r="C161"/>
  </rcc>
  <rcc rId="67916" sId="12">
    <oc r="D161">
      <v>42702</v>
    </oc>
    <nc r="D161"/>
  </rcc>
  <rcc rId="67917" sId="12">
    <oc r="E161" t="inlineStr">
      <is>
        <t>Магомедова Зайнаб Газимагомедовна</t>
      </is>
    </oc>
    <nc r="E161"/>
  </rcc>
  <rcc rId="67918" sId="12">
    <oc r="F161" t="inlineStr">
      <is>
        <t>офис</t>
      </is>
    </oc>
    <nc r="F161"/>
  </rcc>
  <rcc rId="67919" sId="12">
    <oc r="G161" t="inlineStr">
      <is>
        <t>РД, г.Махачкала, пос.Семендер, Мкр-8, участок 526</t>
      </is>
    </oc>
    <nc r="G161"/>
  </rcc>
  <rcc rId="67920" sId="12">
    <oc r="H161">
      <v>10</v>
    </oc>
    <nc r="H161"/>
  </rcc>
  <rcc rId="67921" sId="12">
    <oc r="I161">
      <v>10</v>
    </oc>
    <nc r="I161"/>
  </rcc>
  <rcc rId="67922" sId="12">
    <oc r="J161">
      <v>0</v>
    </oc>
    <nc r="J161"/>
  </rcc>
  <rcc rId="67923" sId="12">
    <oc r="K161">
      <v>0.4</v>
    </oc>
    <nc r="K161"/>
  </rcc>
  <rcc rId="67924" sId="12">
    <oc r="L161" t="inlineStr">
      <is>
        <t>Семендер-8/400</t>
      </is>
    </oc>
    <nc r="L161"/>
  </rcc>
  <rcc rId="67925" sId="12">
    <oc r="M161" t="inlineStr">
      <is>
        <t>ф №1</t>
      </is>
    </oc>
    <nc r="M161"/>
  </rcc>
  <rcc rId="67926" sId="12">
    <oc r="N161" t="inlineStr">
      <is>
        <t>Тепличный комбинат 35/10 кВ</t>
      </is>
    </oc>
    <nc r="N161"/>
  </rcc>
  <rcc rId="67927" sId="12">
    <oc r="O161">
      <v>42703</v>
    </oc>
    <nc r="O161"/>
  </rcc>
  <rcc rId="67928" sId="12">
    <oc r="P161">
      <v>2163</v>
    </oc>
    <nc r="P161"/>
  </rcc>
  <rcc rId="67929" sId="12">
    <oc r="B44" t="inlineStr">
      <is>
        <t>Ногайские РЭС</t>
      </is>
    </oc>
    <nc r="B44"/>
  </rcc>
  <rcc rId="67930" sId="12">
    <oc r="C44">
      <v>2001</v>
    </oc>
    <nc r="C44"/>
  </rcc>
  <rcc rId="67931" sId="12">
    <oc r="D44">
      <v>42682</v>
    </oc>
    <nc r="D44"/>
  </rcc>
  <rcc rId="67932" sId="12">
    <oc r="E44" t="inlineStr">
      <is>
        <t>Акмурзаева Барият Айманбетовна</t>
      </is>
    </oc>
    <nc r="E44"/>
  </rcc>
  <rcc rId="67933" sId="12">
    <oc r="F44" t="inlineStr">
      <is>
        <t>зернодробилка</t>
      </is>
    </oc>
    <nc r="F44"/>
  </rcc>
  <rcc rId="67934" sId="12">
    <oc r="G44" t="inlineStr">
      <is>
        <t>РД, Ногайский район, с.Терекли-Мектеб</t>
      </is>
    </oc>
    <nc r="G44"/>
  </rcc>
  <rcc rId="67935" sId="12">
    <oc r="H44">
      <v>12</v>
    </oc>
    <nc r="H44"/>
  </rcc>
  <rcc rId="67936" sId="12">
    <oc r="I44">
      <v>12</v>
    </oc>
    <nc r="I44"/>
  </rcc>
  <rcc rId="67937" sId="12">
    <oc r="J44">
      <v>0</v>
    </oc>
    <nc r="J44"/>
  </rcc>
  <rcc rId="67938" sId="12">
    <oc r="K44">
      <v>0.4</v>
    </oc>
    <nc r="K44"/>
  </rcc>
  <rcc rId="67939" sId="12">
    <oc r="L44" t="inlineStr">
      <is>
        <t>27.06.54/160</t>
      </is>
    </oc>
    <nc r="L44"/>
  </rcc>
  <rcc rId="67940" sId="12">
    <oc r="M44" t="inlineStr">
      <is>
        <t>ф№6</t>
      </is>
    </oc>
    <nc r="M44"/>
  </rcc>
  <rcc rId="67941" sId="12">
    <oc r="N44" t="inlineStr">
      <is>
        <t>Терекли-мектеб</t>
      </is>
    </oc>
    <nc r="N44"/>
  </rcc>
  <rcc rId="67942" sId="12">
    <oc r="O44">
      <v>42682</v>
    </oc>
    <nc r="O44"/>
  </rcc>
  <rcc rId="67943" sId="12">
    <oc r="P44">
      <v>2044</v>
    </oc>
    <nc r="P44"/>
  </rcc>
  <rcc rId="67944" sId="12">
    <oc r="L71" t="inlineStr">
      <is>
        <t>160 кВА</t>
      </is>
    </oc>
    <nc r="L71"/>
  </rcc>
  <rcc rId="67945" sId="12">
    <oc r="B725" t="inlineStr">
      <is>
        <t>Гумбетовский МУ</t>
      </is>
    </oc>
    <nc r="B725"/>
  </rcc>
  <rcc rId="67946" sId="12">
    <oc r="C725">
      <v>342</v>
    </oc>
    <nc r="C725"/>
  </rcc>
  <rcc rId="67947" sId="12">
    <oc r="D725">
      <v>42691</v>
    </oc>
    <nc r="D725"/>
  </rcc>
  <rcc rId="67948" sId="12">
    <oc r="E725" t="inlineStr">
      <is>
        <t>Магомедов Абдула Ахмедович</t>
      </is>
    </oc>
    <nc r="E725"/>
  </rcc>
  <rcc rId="67949" sId="12">
    <oc r="F725" t="inlineStr">
      <is>
        <t>жилой дом</t>
      </is>
    </oc>
    <nc r="F725"/>
  </rcc>
  <rcc rId="67950" sId="12">
    <oc r="G725" t="inlineStr">
      <is>
        <t>РД, Гумбетовский район ,сел. Нижнее Инхо</t>
      </is>
    </oc>
    <nc r="G725"/>
  </rcc>
  <rcc rId="67951" sId="12">
    <oc r="H725">
      <v>8</v>
    </oc>
    <nc r="H725"/>
  </rcc>
  <rcc rId="67952" sId="12">
    <oc r="I725">
      <v>8</v>
    </oc>
    <nc r="I725"/>
  </rcc>
  <rcc rId="67953" sId="12">
    <oc r="J725">
      <v>0</v>
    </oc>
    <nc r="J725"/>
  </rcc>
  <rcc rId="67954" sId="12">
    <oc r="K725">
      <v>0.4</v>
    </oc>
    <nc r="K725"/>
  </rcc>
  <rcc rId="67955" sId="12">
    <oc r="L725" t="inlineStr">
      <is>
        <t xml:space="preserve"> 4/30</t>
      </is>
    </oc>
    <nc r="L725"/>
  </rcc>
  <rcc rId="67956" sId="12">
    <oc r="M725" t="inlineStr">
      <is>
        <t>Ф№1</t>
      </is>
    </oc>
    <nc r="M725"/>
  </rcc>
  <rcc rId="67957" sId="12">
    <oc r="N725" t="inlineStr">
      <is>
        <t>Тлох</t>
      </is>
    </oc>
    <nc r="N725"/>
  </rcc>
  <rcc rId="67958" sId="12">
    <oc r="O725">
      <v>42696</v>
    </oc>
    <nc r="O725"/>
  </rcc>
  <rcc rId="67959" sId="12">
    <oc r="P725">
      <v>342</v>
    </oc>
    <nc r="P725"/>
  </rcc>
  <rcc rId="67960" sId="12">
    <oc r="B798" t="inlineStr">
      <is>
        <t>Гумбетовский МУ</t>
      </is>
    </oc>
    <nc r="B798"/>
  </rcc>
  <rcc rId="67961" sId="12">
    <oc r="C798">
      <v>415</v>
    </oc>
    <nc r="C798"/>
  </rcc>
  <rcc rId="67962" sId="12">
    <oc r="D798">
      <v>42732</v>
    </oc>
    <nc r="D798"/>
  </rcc>
  <rcc rId="67963" sId="12">
    <oc r="E798" t="inlineStr">
      <is>
        <t>Абдулаев Абдула Бадавиевич</t>
      </is>
    </oc>
    <nc r="E798"/>
  </rcc>
  <rcc rId="67964" sId="12">
    <oc r="F798" t="inlineStr">
      <is>
        <t>жилой дом</t>
      </is>
    </oc>
    <nc r="F798"/>
  </rcc>
  <rcc rId="67965" sId="12">
    <oc r="G798" t="inlineStr">
      <is>
        <t>РД, Гумбетовский район, с. Килятли</t>
      </is>
    </oc>
    <nc r="G798"/>
  </rcc>
  <rcc rId="67966" sId="12">
    <oc r="H798">
      <v>10</v>
    </oc>
    <nc r="H798"/>
  </rcc>
  <rcc rId="67967" sId="12">
    <oc r="I798">
      <v>10</v>
    </oc>
    <nc r="I798"/>
  </rcc>
  <rcc rId="67968" sId="12">
    <oc r="J798">
      <v>0</v>
    </oc>
    <nc r="J798"/>
  </rcc>
  <rcc rId="67969" sId="12">
    <oc r="K798">
      <v>0.4</v>
    </oc>
    <nc r="K798"/>
  </rcc>
  <rcc rId="67970" sId="12">
    <oc r="L798" t="inlineStr">
      <is>
        <t>16/100</t>
      </is>
    </oc>
    <nc r="L798"/>
  </rcc>
  <rcc rId="67971" sId="12">
    <oc r="M798" t="inlineStr">
      <is>
        <t>Ф№1</t>
      </is>
    </oc>
    <nc r="M798"/>
  </rcc>
  <rcc rId="67972" sId="12">
    <oc r="N798" t="inlineStr">
      <is>
        <t>Тлох</t>
      </is>
    </oc>
    <nc r="N798"/>
  </rcc>
  <rcc rId="67973" sId="12">
    <oc r="O798">
      <v>42732</v>
    </oc>
    <nc r="O798"/>
  </rcc>
  <rcc rId="67974" sId="12">
    <oc r="P798">
      <v>415</v>
    </oc>
    <nc r="P798"/>
  </rcc>
  <rcc rId="67975" sId="12">
    <oc r="B799" t="inlineStr">
      <is>
        <t>Гумбетовский МУ</t>
      </is>
    </oc>
    <nc r="B799"/>
  </rcc>
  <rcc rId="67976" sId="12">
    <oc r="C799">
      <v>416</v>
    </oc>
    <nc r="C799"/>
  </rcc>
  <rcc rId="67977" sId="12">
    <oc r="D799">
      <v>42732</v>
    </oc>
    <nc r="D799"/>
  </rcc>
  <rcc rId="67978" sId="12">
    <oc r="E799" t="inlineStr">
      <is>
        <t>Магомедов Шамиль Гусейнович</t>
      </is>
    </oc>
    <nc r="E799"/>
  </rcc>
  <rcc rId="67979" sId="12">
    <oc r="F799" t="inlineStr">
      <is>
        <t>жилой дом</t>
      </is>
    </oc>
    <nc r="F799"/>
  </rcc>
  <rcc rId="67980" sId="12">
    <oc r="G799" t="inlineStr">
      <is>
        <t>РД, Гумбетовский район, с. Арадерих</t>
      </is>
    </oc>
    <nc r="G799"/>
  </rcc>
  <rcc rId="67981" sId="12">
    <oc r="H799">
      <v>10</v>
    </oc>
    <nc r="H799"/>
  </rcc>
  <rcc rId="67982" sId="12">
    <oc r="I799">
      <v>10</v>
    </oc>
    <nc r="I799"/>
  </rcc>
  <rcc rId="67983" sId="12">
    <oc r="J799">
      <v>0</v>
    </oc>
    <nc r="J799"/>
  </rcc>
  <rcc rId="67984" sId="12">
    <oc r="K799">
      <v>0.4</v>
    </oc>
    <nc r="K799"/>
  </rcc>
  <rcc rId="67985" sId="12">
    <oc r="L799" t="inlineStr">
      <is>
        <t>22/100</t>
      </is>
    </oc>
    <nc r="L799"/>
  </rcc>
  <rcc rId="67986" sId="12">
    <oc r="M799" t="inlineStr">
      <is>
        <t>Ф№1</t>
      </is>
    </oc>
    <nc r="M799"/>
  </rcc>
  <rcc rId="67987" sId="12">
    <oc r="N799" t="inlineStr">
      <is>
        <t>Тлох</t>
      </is>
    </oc>
    <nc r="N799"/>
  </rcc>
  <rcc rId="67988" sId="12">
    <oc r="O799">
      <v>42732</v>
    </oc>
    <nc r="O799"/>
  </rcc>
  <rcc rId="67989" sId="12">
    <oc r="P799">
      <v>416</v>
    </oc>
    <nc r="P799"/>
  </rcc>
  <rcc rId="67990" sId="12">
    <oc r="B800" t="inlineStr">
      <is>
        <t>Гумбетовский МУ</t>
      </is>
    </oc>
    <nc r="B800"/>
  </rcc>
  <rcc rId="67991" sId="12">
    <oc r="C800">
      <v>417</v>
    </oc>
    <nc r="C800"/>
  </rcc>
  <rcc rId="67992" sId="12">
    <oc r="D800">
      <v>42732</v>
    </oc>
    <nc r="D800"/>
  </rcc>
  <rcc rId="67993" sId="12">
    <oc r="E800" t="inlineStr">
      <is>
        <t>Курбанов Муслим Мугумаевич</t>
      </is>
    </oc>
    <nc r="E800"/>
  </rcc>
  <rcc rId="67994" sId="12">
    <oc r="F800" t="inlineStr">
      <is>
        <t>жилой дом</t>
      </is>
    </oc>
    <nc r="F800"/>
  </rcc>
  <rcc rId="67995" sId="12">
    <oc r="G800" t="inlineStr">
      <is>
        <t>РД, Гумбетовский район, с. Арадерих</t>
      </is>
    </oc>
    <nc r="G800"/>
  </rcc>
  <rcc rId="67996" sId="12">
    <oc r="H800">
      <v>10</v>
    </oc>
    <nc r="H800"/>
  </rcc>
  <rcc rId="67997" sId="12">
    <oc r="I800">
      <v>10</v>
    </oc>
    <nc r="I800"/>
  </rcc>
  <rcc rId="67998" sId="12">
    <oc r="J800">
      <v>0</v>
    </oc>
    <nc r="J800"/>
  </rcc>
  <rcc rId="67999" sId="12">
    <oc r="K800">
      <v>0.4</v>
    </oc>
    <nc r="K800"/>
  </rcc>
  <rcc rId="68000" sId="12">
    <oc r="L800" t="inlineStr">
      <is>
        <t>23/400</t>
      </is>
    </oc>
    <nc r="L800"/>
  </rcc>
  <rcc rId="68001" sId="12">
    <oc r="M800" t="inlineStr">
      <is>
        <t>Ф№1</t>
      </is>
    </oc>
    <nc r="M800"/>
  </rcc>
  <rcc rId="68002" sId="12">
    <oc r="N800" t="inlineStr">
      <is>
        <t>Тлох</t>
      </is>
    </oc>
    <nc r="N800"/>
  </rcc>
  <rcc rId="68003" sId="12">
    <oc r="O800">
      <v>42732</v>
    </oc>
    <nc r="O800"/>
  </rcc>
  <rcc rId="68004" sId="12">
    <oc r="P800">
      <v>417</v>
    </oc>
    <nc r="P800"/>
  </rcc>
  <rcc rId="68005" sId="12">
    <oc r="B801" t="inlineStr">
      <is>
        <t>Гумбетовский МУ</t>
      </is>
    </oc>
    <nc r="B801"/>
  </rcc>
  <rcc rId="68006" sId="12">
    <oc r="C801">
      <v>418</v>
    </oc>
    <nc r="C801"/>
  </rcc>
  <rcc rId="68007" sId="12">
    <oc r="D801">
      <v>42733</v>
    </oc>
    <nc r="D801"/>
  </rcc>
  <rcc rId="68008" sId="12">
    <oc r="E801" t="inlineStr">
      <is>
        <t>Юнусов Ахмед Магомедович</t>
      </is>
    </oc>
    <nc r="E801"/>
  </rcc>
  <rcc rId="68009" sId="12">
    <oc r="F801" t="inlineStr">
      <is>
        <t>жилой дом</t>
      </is>
    </oc>
    <nc r="F801"/>
  </rcc>
  <rcc rId="68010" sId="12">
    <oc r="G801" t="inlineStr">
      <is>
        <t>РД, Гумбетовский район, с.Нижнее Инхо</t>
      </is>
    </oc>
    <nc r="G801"/>
  </rcc>
  <rcc rId="68011" sId="12">
    <oc r="H801">
      <v>10</v>
    </oc>
    <nc r="H801"/>
  </rcc>
  <rcc rId="68012" sId="12">
    <oc r="I801">
      <v>10</v>
    </oc>
    <nc r="I801"/>
  </rcc>
  <rcc rId="68013" sId="12">
    <oc r="J801">
      <v>0</v>
    </oc>
    <nc r="J801"/>
  </rcc>
  <rcc rId="68014" sId="12">
    <oc r="K801">
      <v>0.4</v>
    </oc>
    <nc r="K801"/>
  </rcc>
  <rcc rId="68015" sId="12">
    <oc r="L801" t="inlineStr">
      <is>
        <t>9/160</t>
      </is>
    </oc>
    <nc r="L801"/>
  </rcc>
  <rcc rId="68016" sId="12">
    <oc r="M801" t="inlineStr">
      <is>
        <t>Ф№1</t>
      </is>
    </oc>
    <nc r="M801"/>
  </rcc>
  <rcc rId="68017" sId="12">
    <oc r="N801" t="inlineStr">
      <is>
        <t>Тлох</t>
      </is>
    </oc>
    <nc r="N801"/>
  </rcc>
  <rcc rId="68018" sId="12">
    <oc r="O801">
      <v>42733</v>
    </oc>
    <nc r="O801"/>
  </rcc>
  <rcc rId="68019" sId="12">
    <oc r="P801">
      <v>418</v>
    </oc>
    <nc r="P801"/>
  </rcc>
  <rcc rId="68020" sId="12">
    <oc r="B802" t="inlineStr">
      <is>
        <t>Гумбетовский МУ</t>
      </is>
    </oc>
    <nc r="B802"/>
  </rcc>
  <rcc rId="68021" sId="12">
    <oc r="C802">
      <v>419</v>
    </oc>
    <nc r="C802"/>
  </rcc>
  <rcc rId="68022" sId="12">
    <oc r="D802">
      <v>42733</v>
    </oc>
    <nc r="D802"/>
  </rcc>
  <rcc rId="68023" sId="12">
    <oc r="E802" t="inlineStr">
      <is>
        <t>Саадуева Паримеседо Магомедовна</t>
      </is>
    </oc>
    <nc r="E802"/>
  </rcc>
  <rcc rId="68024" sId="12">
    <oc r="F802" t="inlineStr">
      <is>
        <t>жилой дом</t>
      </is>
    </oc>
    <nc r="F802"/>
  </rcc>
  <rcc rId="68025" sId="12">
    <oc r="G802" t="inlineStr">
      <is>
        <t>РД, Гумбетовский район, с.Нижнее Инхо</t>
      </is>
    </oc>
    <nc r="G802"/>
  </rcc>
  <rcc rId="68026" sId="12">
    <oc r="H802">
      <v>10</v>
    </oc>
    <nc r="H802"/>
  </rcc>
  <rcc rId="68027" sId="12">
    <oc r="I802">
      <v>10</v>
    </oc>
    <nc r="I802"/>
  </rcc>
  <rcc rId="68028" sId="12">
    <oc r="J802">
      <v>0</v>
    </oc>
    <nc r="J802"/>
  </rcc>
  <rcc rId="68029" sId="12">
    <oc r="K802">
      <v>0.4</v>
    </oc>
    <nc r="K802"/>
  </rcc>
  <rcc rId="68030" sId="12">
    <oc r="L802" t="inlineStr">
      <is>
        <t>10/400</t>
      </is>
    </oc>
    <nc r="L802"/>
  </rcc>
  <rcc rId="68031" sId="12">
    <oc r="M802" t="inlineStr">
      <is>
        <t>Ф№1</t>
      </is>
    </oc>
    <nc r="M802"/>
  </rcc>
  <rcc rId="68032" sId="12">
    <oc r="N802" t="inlineStr">
      <is>
        <t>Тлох</t>
      </is>
    </oc>
    <nc r="N802"/>
  </rcc>
  <rcc rId="68033" sId="12">
    <oc r="O802">
      <v>42733</v>
    </oc>
    <nc r="O802"/>
  </rcc>
  <rcc rId="68034" sId="12">
    <oc r="P802">
      <v>419</v>
    </oc>
    <nc r="P802"/>
  </rcc>
  <rcc rId="68035" sId="12">
    <oc r="B497" t="inlineStr">
      <is>
        <t>Ногайский РЭС/ПУ ЗЭС</t>
      </is>
    </oc>
    <nc r="B497"/>
  </rcc>
  <rcc rId="68036" sId="12">
    <oc r="C497">
      <v>280</v>
    </oc>
    <nc r="C497"/>
  </rcc>
  <rcc rId="68037" sId="12">
    <oc r="D497">
      <v>42690</v>
    </oc>
    <nc r="D497"/>
  </rcc>
  <rcc rId="68038" sId="12">
    <oc r="E497" t="inlineStr">
      <is>
        <t>Байманбетова Насыпхан Закарьяевна</t>
      </is>
    </oc>
    <nc r="E497"/>
  </rcc>
  <rcc rId="68039" sId="12">
    <oc r="F497" t="inlineStr">
      <is>
        <t>жилой дом</t>
      </is>
    </oc>
    <nc r="F497"/>
  </rcc>
  <rcc rId="68040" sId="12">
    <oc r="G497" t="inlineStr">
      <is>
        <t>Ногайский район, с. Т-Мектеб</t>
      </is>
    </oc>
    <nc r="G497"/>
  </rcc>
  <rcc rId="68041" sId="12">
    <oc r="H497">
      <v>4</v>
    </oc>
    <nc r="H497"/>
  </rcc>
  <rcc rId="68042" sId="12">
    <oc r="I497">
      <v>4</v>
    </oc>
    <nc r="I497"/>
  </rcc>
  <rcc rId="68043" sId="12">
    <oc r="J497">
      <v>0</v>
    </oc>
    <nc r="J497"/>
  </rcc>
  <rcc rId="68044" sId="12">
    <oc r="K497">
      <v>0.4</v>
    </oc>
    <nc r="K497"/>
  </rcc>
  <rcc rId="68045" sId="12">
    <oc r="L497" t="inlineStr">
      <is>
        <t>270114/250 кВА</t>
      </is>
    </oc>
    <nc r="L497"/>
  </rcc>
  <rcc rId="68046" sId="12">
    <oc r="M497" t="inlineStr">
      <is>
        <t>ф№1</t>
      </is>
    </oc>
    <nc r="M497"/>
  </rcc>
  <rcc rId="68047" sId="12">
    <oc r="N497" t="inlineStr">
      <is>
        <t>Т-Мектеб</t>
      </is>
    </oc>
    <nc r="N497"/>
  </rcc>
  <rcc rId="68048" sId="12">
    <oc r="O497">
      <v>42690</v>
    </oc>
    <nc r="O497"/>
  </rcc>
  <rcc rId="68049" sId="12">
    <oc r="P497">
      <v>280</v>
    </oc>
    <nc r="P497"/>
  </rcc>
  <rcc rId="68050" sId="12">
    <oc r="B498" t="inlineStr">
      <is>
        <t>Ногайский РЭС/ПУ ЗЭС</t>
      </is>
    </oc>
    <nc r="B498"/>
  </rcc>
  <rcc rId="68051" sId="12">
    <oc r="C498">
      <v>281</v>
    </oc>
    <nc r="C498"/>
  </rcc>
  <rcc rId="68052" sId="12">
    <oc r="D498">
      <v>42691</v>
    </oc>
    <nc r="D498"/>
  </rcc>
  <rcc rId="68053" sId="12">
    <oc r="E498" t="inlineStr">
      <is>
        <t>Кадилова Зульфира Улубиевна</t>
      </is>
    </oc>
    <nc r="E498"/>
  </rcc>
  <rcc rId="68054" sId="12">
    <oc r="F498" t="inlineStr">
      <is>
        <t>жилой дом</t>
      </is>
    </oc>
    <nc r="F498"/>
  </rcc>
  <rcc rId="68055" sId="12">
    <oc r="G498" t="inlineStr">
      <is>
        <t>Ногайский район, с. Т-Мектеб</t>
      </is>
    </oc>
    <nc r="G498"/>
  </rcc>
  <rcc rId="68056" sId="12">
    <oc r="H498">
      <v>4</v>
    </oc>
    <nc r="H498"/>
  </rcc>
  <rcc rId="68057" sId="12">
    <oc r="I498">
      <v>4</v>
    </oc>
    <nc r="I498"/>
  </rcc>
  <rcc rId="68058" sId="12">
    <oc r="J498">
      <v>0</v>
    </oc>
    <nc r="J498"/>
  </rcc>
  <rcc rId="68059" sId="12">
    <oc r="K498">
      <v>0.4</v>
    </oc>
    <nc r="K498"/>
  </rcc>
  <rcc rId="68060" sId="12">
    <oc r="L498" t="inlineStr">
      <is>
        <t>270103/400 кВА</t>
      </is>
    </oc>
    <nc r="L498"/>
  </rcc>
  <rcc rId="68061" sId="12">
    <oc r="M498" t="inlineStr">
      <is>
        <t>ф№1</t>
      </is>
    </oc>
    <nc r="M498"/>
  </rcc>
  <rcc rId="68062" sId="12">
    <oc r="N498" t="inlineStr">
      <is>
        <t>Т-Мектеб</t>
      </is>
    </oc>
    <nc r="N498"/>
  </rcc>
  <rcc rId="68063" sId="12">
    <oc r="O498">
      <v>42691</v>
    </oc>
    <nc r="O498"/>
  </rcc>
  <rcc rId="68064" sId="12">
    <oc r="P498">
      <v>281</v>
    </oc>
    <nc r="P498"/>
  </rcc>
  <rcc rId="68065" sId="12">
    <oc r="B499" t="inlineStr">
      <is>
        <t>Ногайский РЭС/ПУ ЗЭС</t>
      </is>
    </oc>
    <nc r="B499"/>
  </rcc>
  <rcc rId="68066" sId="12">
    <oc r="C499">
      <v>282</v>
    </oc>
    <nc r="C499"/>
  </rcc>
  <rcc rId="68067" sId="12">
    <oc r="D499">
      <v>42691</v>
    </oc>
    <nc r="D499"/>
  </rcc>
  <rcc rId="68068" sId="12">
    <oc r="E499" t="inlineStr">
      <is>
        <t>Тулекова Менлихан Нурманбетовна</t>
      </is>
    </oc>
    <nc r="E499"/>
  </rcc>
  <rcc rId="68069" sId="12">
    <oc r="F499" t="inlineStr">
      <is>
        <t>жилой дом</t>
      </is>
    </oc>
    <nc r="F499"/>
  </rcc>
  <rcc rId="68070" sId="12">
    <oc r="G499" t="inlineStr">
      <is>
        <t>Ногайский район, с. Нариман</t>
      </is>
    </oc>
    <nc r="G499"/>
  </rcc>
  <rcc rId="68071" sId="12">
    <oc r="H499">
      <v>4</v>
    </oc>
    <nc r="H499"/>
  </rcc>
  <rcc rId="68072" sId="12">
    <oc r="I499">
      <v>4</v>
    </oc>
    <nc r="I499"/>
  </rcc>
  <rcc rId="68073" sId="12">
    <oc r="J499">
      <v>0</v>
    </oc>
    <nc r="J499"/>
  </rcc>
  <rcc rId="68074" sId="12">
    <oc r="K499">
      <v>0.4</v>
    </oc>
    <nc r="K499"/>
  </rcc>
  <rcc rId="68075" sId="12">
    <oc r="L499" t="inlineStr">
      <is>
        <t>270402/250 кВА</t>
      </is>
    </oc>
    <nc r="L499"/>
  </rcc>
  <rcc rId="68076" sId="12">
    <oc r="M499" t="inlineStr">
      <is>
        <t>ф№4</t>
      </is>
    </oc>
    <nc r="M499"/>
  </rcc>
  <rcc rId="68077" sId="12">
    <oc r="N499" t="inlineStr">
      <is>
        <t>Т-Мектеб</t>
      </is>
    </oc>
    <nc r="N499"/>
  </rcc>
  <rcc rId="68078" sId="12">
    <oc r="O499">
      <v>42691</v>
    </oc>
    <nc r="O499"/>
  </rcc>
  <rcc rId="68079" sId="12">
    <oc r="P499">
      <v>282</v>
    </oc>
    <nc r="P499"/>
  </rcc>
  <rcc rId="68080" sId="12">
    <oc r="B572" t="inlineStr">
      <is>
        <t>ДЭС              Агульский МУ</t>
      </is>
    </oc>
    <nc r="B572"/>
  </rcc>
  <rcc rId="68081" sId="12">
    <oc r="C572">
      <v>561</v>
    </oc>
    <nc r="C572"/>
  </rcc>
  <rcc rId="68082" sId="12">
    <oc r="D572">
      <v>42682</v>
    </oc>
    <nc r="D572"/>
  </rcc>
  <rcc rId="68083" sId="12">
    <oc r="E572" t="inlineStr">
      <is>
        <t>Мусаев Муса Сулейманович</t>
      </is>
    </oc>
    <nc r="E572"/>
  </rcc>
  <rcc rId="68084" sId="12">
    <oc r="F572" t="inlineStr">
      <is>
        <t>жилой дом</t>
      </is>
    </oc>
    <nc r="F572"/>
  </rcc>
  <rcc rId="68085" sId="12">
    <oc r="G572" t="inlineStr">
      <is>
        <t>Агульский район,             с.Тпиг</t>
      </is>
    </oc>
    <nc r="G572"/>
  </rcc>
  <rcc rId="68086" sId="12">
    <oc r="H572">
      <v>3</v>
    </oc>
    <nc r="H572"/>
  </rcc>
  <rcc rId="68087" sId="12">
    <oc r="I572">
      <v>3</v>
    </oc>
    <nc r="I572"/>
  </rcc>
  <rcc rId="68088" sId="12">
    <oc r="J572">
      <v>0</v>
    </oc>
    <nc r="J572"/>
  </rcc>
  <rcc rId="68089" sId="12">
    <oc r="K572">
      <v>0.4</v>
    </oc>
    <nc r="K572"/>
  </rcc>
  <rcc rId="68090" sId="12">
    <oc r="L572" t="inlineStr">
      <is>
        <t>9а/250</t>
      </is>
    </oc>
    <nc r="L572"/>
  </rcc>
  <rcc rId="68091" sId="12">
    <oc r="M572" t="inlineStr">
      <is>
        <t>Ф №1</t>
      </is>
    </oc>
    <nc r="M572"/>
  </rcc>
  <rcc rId="68092" sId="12">
    <oc r="N572" t="inlineStr">
      <is>
        <t>Тпиг</t>
      </is>
    </oc>
    <nc r="N572"/>
  </rcc>
  <rcc rId="68093" sId="12">
    <oc r="O572">
      <v>42683</v>
    </oc>
    <nc r="O572"/>
  </rcc>
  <rcc rId="68094" sId="12">
    <oc r="P572">
      <v>561</v>
    </oc>
    <nc r="P572"/>
  </rcc>
  <rcc rId="68095" sId="12">
    <oc r="B607" t="inlineStr">
      <is>
        <t>Агульский МУ                          ДЭС</t>
      </is>
    </oc>
    <nc r="B607"/>
  </rcc>
  <rcc rId="68096" sId="12">
    <oc r="C607">
      <v>596</v>
    </oc>
    <nc r="C607"/>
  </rcc>
  <rcc rId="68097" sId="12">
    <oc r="D607">
      <v>42683</v>
    </oc>
    <nc r="D607"/>
  </rcc>
  <rcc rId="68098" sId="12">
    <oc r="E607" t="inlineStr">
      <is>
        <t>Аюбов Арсен Курбанович</t>
      </is>
    </oc>
    <nc r="E607"/>
  </rcc>
  <rcc rId="68099" sId="12">
    <oc r="F607" t="inlineStr">
      <is>
        <t>жилой дом</t>
      </is>
    </oc>
    <nc r="F607"/>
  </rcc>
  <rcc rId="68100" sId="12">
    <oc r="G607" t="inlineStr">
      <is>
        <t>Агульский район,                  с. Яркуг</t>
      </is>
    </oc>
    <nc r="G607"/>
  </rcc>
  <rcc rId="68101" sId="12">
    <oc r="H607">
      <v>3</v>
    </oc>
    <nc r="H607"/>
  </rcc>
  <rcc rId="68102" sId="12">
    <oc r="I607">
      <v>3</v>
    </oc>
    <nc r="I607"/>
  </rcc>
  <rcc rId="68103" sId="12">
    <oc r="J607">
      <v>0</v>
    </oc>
    <nc r="J607"/>
  </rcc>
  <rcc rId="68104" sId="12">
    <oc r="K607">
      <v>0.4</v>
    </oc>
    <nc r="K607"/>
  </rcc>
  <rcc rId="68105" sId="12">
    <oc r="L607" t="inlineStr">
      <is>
        <t>11/10</t>
      </is>
    </oc>
    <nc r="L607"/>
  </rcc>
  <rcc rId="68106" sId="12">
    <oc r="M607" t="inlineStr">
      <is>
        <t>Ф №1</t>
      </is>
    </oc>
    <nc r="M607"/>
  </rcc>
  <rcc rId="68107" sId="12">
    <oc r="N607" t="inlineStr">
      <is>
        <t>Тпиг</t>
      </is>
    </oc>
    <nc r="N607"/>
  </rcc>
  <rcc rId="68108" sId="12">
    <oc r="O607">
      <v>42684</v>
    </oc>
    <nc r="O607"/>
  </rcc>
  <rcc rId="68109" sId="12">
    <oc r="P607">
      <v>596</v>
    </oc>
    <nc r="P607"/>
  </rcc>
  <rcc rId="68110" sId="12">
    <oc r="B673" t="inlineStr">
      <is>
        <t>Агульский МУ  ДЭС</t>
      </is>
    </oc>
    <nc r="B673"/>
  </rcc>
  <rcc rId="68111" sId="12">
    <oc r="C673">
      <v>662</v>
    </oc>
    <nc r="C673"/>
  </rcc>
  <rcc rId="68112" sId="12">
    <oc r="D673">
      <v>42702</v>
    </oc>
    <nc r="D673"/>
  </rcc>
  <rcc rId="68113" sId="12">
    <oc r="E673" t="inlineStr">
      <is>
        <t>Даудов Рамазан Омарович</t>
      </is>
    </oc>
    <nc r="E673"/>
  </rcc>
  <rcc rId="68114" sId="12">
    <oc r="F673" t="inlineStr">
      <is>
        <t>жилой дом</t>
      </is>
    </oc>
    <nc r="F673"/>
  </rcc>
  <rcc rId="68115" sId="12">
    <oc r="G673" t="inlineStr">
      <is>
        <t>Агульский район,                   с. Чираг</t>
      </is>
    </oc>
    <nc r="G673"/>
  </rcc>
  <rcc rId="68116" sId="12">
    <oc r="H673">
      <v>3</v>
    </oc>
    <nc r="H673"/>
  </rcc>
  <rcc rId="68117" sId="12">
    <oc r="I673">
      <v>3</v>
    </oc>
    <nc r="I673"/>
  </rcc>
  <rcc rId="68118" sId="12">
    <oc r="J673">
      <v>0</v>
    </oc>
    <nc r="J673"/>
  </rcc>
  <rcc rId="68119" sId="12">
    <oc r="K673">
      <v>0.4</v>
    </oc>
    <nc r="K673"/>
  </rcc>
  <rcc rId="68120" sId="12">
    <oc r="L673" t="inlineStr">
      <is>
        <t>10/100</t>
      </is>
    </oc>
    <nc r="L673"/>
  </rcc>
  <rcc rId="68121" sId="12">
    <oc r="M673" t="inlineStr">
      <is>
        <t>Ф №3</t>
      </is>
    </oc>
    <nc r="M673"/>
  </rcc>
  <rcc rId="68122" sId="12">
    <oc r="N673" t="inlineStr">
      <is>
        <t>Тпиг</t>
      </is>
    </oc>
    <nc r="N673"/>
  </rcc>
  <rcc rId="68123" sId="12">
    <oc r="O673">
      <v>42703</v>
    </oc>
    <nc r="O673"/>
  </rcc>
  <rcc rId="68124" sId="12">
    <oc r="P673">
      <v>662</v>
    </oc>
    <nc r="P673"/>
  </rcc>
  <rcc rId="68125" sId="12">
    <oc r="B674" t="inlineStr">
      <is>
        <t>Агульский МУ  ДЭС</t>
      </is>
    </oc>
    <nc r="B674"/>
  </rcc>
  <rcc rId="68126" sId="12">
    <oc r="C674">
      <v>663</v>
    </oc>
    <nc r="C674"/>
  </rcc>
  <rcc rId="68127" sId="12">
    <oc r="D674">
      <v>42702</v>
    </oc>
    <nc r="D674"/>
  </rcc>
  <rcc rId="68128" sId="12">
    <oc r="E674" t="inlineStr">
      <is>
        <t>Джамиев Билал Магомедович</t>
      </is>
    </oc>
    <nc r="E674"/>
  </rcc>
  <rcc rId="68129" sId="12">
    <oc r="F674" t="inlineStr">
      <is>
        <t>жилой дом</t>
      </is>
    </oc>
    <nc r="F674"/>
  </rcc>
  <rcc rId="68130" sId="12">
    <oc r="G674" t="inlineStr">
      <is>
        <t>Агульский район,                   с. Чираг</t>
      </is>
    </oc>
    <nc r="G674"/>
  </rcc>
  <rcc rId="68131" sId="12">
    <oc r="H674">
      <v>3</v>
    </oc>
    <nc r="H674"/>
  </rcc>
  <rcc rId="68132" sId="12">
    <oc r="I674">
      <v>3</v>
    </oc>
    <nc r="I674"/>
  </rcc>
  <rcc rId="68133" sId="12">
    <oc r="J674">
      <v>0</v>
    </oc>
    <nc r="J674"/>
  </rcc>
  <rcc rId="68134" sId="12">
    <oc r="K674">
      <v>0.4</v>
    </oc>
    <nc r="K674"/>
  </rcc>
  <rcc rId="68135" sId="12">
    <oc r="L674" t="inlineStr">
      <is>
        <t>10/100</t>
      </is>
    </oc>
    <nc r="L674"/>
  </rcc>
  <rcc rId="68136" sId="12">
    <oc r="M674" t="inlineStr">
      <is>
        <t>Ф №3</t>
      </is>
    </oc>
    <nc r="M674"/>
  </rcc>
  <rcc rId="68137" sId="12">
    <oc r="N674" t="inlineStr">
      <is>
        <t>Тпиг</t>
      </is>
    </oc>
    <nc r="N674"/>
  </rcc>
  <rcc rId="68138" sId="12">
    <oc r="O674">
      <v>42703</v>
    </oc>
    <nc r="O674"/>
  </rcc>
  <rcc rId="68139" sId="12">
    <oc r="P674">
      <v>663</v>
    </oc>
    <nc r="P674"/>
  </rcc>
  <rcc rId="68140" sId="12">
    <oc r="B675" t="inlineStr">
      <is>
        <t>Агульский МУ  ДЭС</t>
      </is>
    </oc>
    <nc r="B675"/>
  </rcc>
  <rcc rId="68141" sId="12">
    <oc r="C675">
      <v>664</v>
    </oc>
    <nc r="C675"/>
  </rcc>
  <rcc rId="68142" sId="12">
    <oc r="D675">
      <v>42702</v>
    </oc>
    <nc r="D675"/>
  </rcc>
  <rcc rId="68143" sId="12">
    <oc r="E675" t="inlineStr">
      <is>
        <t>Садиков Магомедшафи Курбанович</t>
      </is>
    </oc>
    <nc r="E675"/>
  </rcc>
  <rcc rId="68144" sId="12">
    <oc r="F675" t="inlineStr">
      <is>
        <t>жилой дом</t>
      </is>
    </oc>
    <nc r="F675"/>
  </rcc>
  <rcc rId="68145" sId="12">
    <oc r="G675" t="inlineStr">
      <is>
        <t>Агульский район,                   с. Дулдуг</t>
      </is>
    </oc>
    <nc r="G675"/>
  </rcc>
  <rcc rId="68146" sId="12">
    <oc r="H675">
      <v>3</v>
    </oc>
    <nc r="H675"/>
  </rcc>
  <rcc rId="68147" sId="12">
    <oc r="I675">
      <v>3</v>
    </oc>
    <nc r="I675"/>
  </rcc>
  <rcc rId="68148" sId="12">
    <oc r="J675">
      <v>0</v>
    </oc>
    <nc r="J675"/>
  </rcc>
  <rcc rId="68149" sId="12">
    <oc r="K675">
      <v>0.4</v>
    </oc>
    <nc r="K675"/>
  </rcc>
  <rcc rId="68150" sId="12">
    <oc r="L675" t="inlineStr">
      <is>
        <t>4/160</t>
      </is>
    </oc>
    <nc r="L675"/>
  </rcc>
  <rcc rId="68151" sId="12">
    <oc r="M675" t="inlineStr">
      <is>
        <t>Ф №1</t>
      </is>
    </oc>
    <nc r="M675"/>
  </rcc>
  <rcc rId="68152" sId="12">
    <oc r="N675" t="inlineStr">
      <is>
        <t>Тпиг</t>
      </is>
    </oc>
    <nc r="N675"/>
  </rcc>
  <rcc rId="68153" sId="12">
    <oc r="O675">
      <v>42703</v>
    </oc>
    <nc r="O675"/>
  </rcc>
  <rcc rId="68154" sId="12">
    <oc r="P675">
      <v>664</v>
    </oc>
    <nc r="P675"/>
  </rcc>
  <rcc rId="68155" sId="12">
    <oc r="B676" t="inlineStr">
      <is>
        <t>Агульский МУ  ДЭС</t>
      </is>
    </oc>
    <nc r="B676"/>
  </rcc>
  <rcc rId="68156" sId="12">
    <oc r="C676">
      <v>665</v>
    </oc>
    <nc r="C676"/>
  </rcc>
  <rcc rId="68157" sId="12">
    <oc r="D676">
      <v>42702</v>
    </oc>
    <nc r="D676"/>
  </rcc>
  <rcc rId="68158" sId="12">
    <oc r="E676" t="inlineStr">
      <is>
        <t>Гадалова Асият Камиловна</t>
      </is>
    </oc>
    <nc r="E676"/>
  </rcc>
  <rcc rId="68159" sId="12">
    <oc r="F676" t="inlineStr">
      <is>
        <t>жилой дом</t>
      </is>
    </oc>
    <nc r="F676"/>
  </rcc>
  <rcc rId="68160" sId="12">
    <oc r="G676" t="inlineStr">
      <is>
        <t>Агульский район,                   с. Дулдуг</t>
      </is>
    </oc>
    <nc r="G676"/>
  </rcc>
  <rcc rId="68161" sId="12">
    <oc r="H676">
      <v>3</v>
    </oc>
    <nc r="H676"/>
  </rcc>
  <rcc rId="68162" sId="12">
    <oc r="I676">
      <v>3</v>
    </oc>
    <nc r="I676"/>
  </rcc>
  <rcc rId="68163" sId="12">
    <oc r="J676">
      <v>0</v>
    </oc>
    <nc r="J676"/>
  </rcc>
  <rcc rId="68164" sId="12">
    <oc r="K676">
      <v>0.4</v>
    </oc>
    <nc r="K676"/>
  </rcc>
  <rcc rId="68165" sId="12">
    <oc r="L676" t="inlineStr">
      <is>
        <t>5/100</t>
      </is>
    </oc>
    <nc r="L676"/>
  </rcc>
  <rcc rId="68166" sId="12">
    <oc r="M676" t="inlineStr">
      <is>
        <t>Ф №1</t>
      </is>
    </oc>
    <nc r="M676"/>
  </rcc>
  <rcc rId="68167" sId="12">
    <oc r="N676" t="inlineStr">
      <is>
        <t>Тпиг</t>
      </is>
    </oc>
    <nc r="N676"/>
  </rcc>
  <rcc rId="68168" sId="12">
    <oc r="O676">
      <v>42703</v>
    </oc>
    <nc r="O676"/>
  </rcc>
  <rcc rId="68169" sId="12">
    <oc r="P676">
      <v>665</v>
    </oc>
    <nc r="P676"/>
  </rcc>
  <rcc rId="68170" sId="12">
    <oc r="B687" t="inlineStr">
      <is>
        <t>Касумкентские РЭС  ДЭС</t>
      </is>
    </oc>
    <nc r="B687"/>
  </rcc>
  <rcc rId="68171" sId="12">
    <oc r="C687">
      <v>676</v>
    </oc>
    <nc r="C687"/>
  </rcc>
  <rcc rId="68172" sId="12">
    <oc r="D687">
      <v>42703</v>
    </oc>
    <nc r="D687"/>
  </rcc>
  <rcc rId="68173" sId="12">
    <oc r="E687" t="inlineStr">
      <is>
        <t>Мазаев Рамазан Абдулбариевич</t>
      </is>
    </oc>
    <nc r="E687"/>
  </rcc>
  <rcc rId="68174" sId="12">
    <oc r="F687" t="inlineStr">
      <is>
        <t>жилой дом</t>
      </is>
    </oc>
    <nc r="F687"/>
  </rcc>
  <rcc rId="68175" sId="12">
    <oc r="G687" t="inlineStr">
      <is>
        <t>Агульский район, с.Хутхул</t>
      </is>
    </oc>
    <nc r="G687"/>
  </rcc>
  <rcc rId="68176" sId="12">
    <oc r="H687">
      <v>3</v>
    </oc>
    <nc r="H687"/>
  </rcc>
  <rcc rId="68177" sId="12">
    <oc r="I687">
      <v>3</v>
    </oc>
    <nc r="I687"/>
  </rcc>
  <rcc rId="68178" sId="12">
    <oc r="J687">
      <v>0</v>
    </oc>
    <nc r="J687"/>
  </rcc>
  <rcc rId="68179" sId="12">
    <oc r="K687">
      <v>0.4</v>
    </oc>
    <nc r="K687"/>
  </rcc>
  <rcc rId="68180" sId="12">
    <oc r="L687" t="inlineStr">
      <is>
        <t>1/160</t>
      </is>
    </oc>
    <nc r="L687"/>
  </rcc>
  <rcc rId="68181" sId="12">
    <oc r="M687" t="inlineStr">
      <is>
        <t>Ф №1</t>
      </is>
    </oc>
    <nc r="M687"/>
  </rcc>
  <rcc rId="68182" sId="12">
    <oc r="N687" t="inlineStr">
      <is>
        <t>Тпиг</t>
      </is>
    </oc>
    <nc r="N687"/>
  </rcc>
  <rcc rId="68183" sId="12">
    <oc r="O687">
      <v>42704</v>
    </oc>
    <nc r="O687"/>
  </rcc>
  <rcc rId="68184" sId="12">
    <oc r="P687">
      <v>676</v>
    </oc>
    <nc r="P687"/>
  </rcc>
  <rcc rId="68185" sId="12">
    <oc r="B690" t="inlineStr">
      <is>
        <t>Агульский МУ ДЭС</t>
      </is>
    </oc>
    <nc r="B690"/>
  </rcc>
  <rcc rId="68186" sId="12">
    <oc r="C690">
      <v>679</v>
    </oc>
    <nc r="C690"/>
  </rcc>
  <rcc rId="68187" sId="12">
    <oc r="D690">
      <v>42703</v>
    </oc>
    <nc r="D690"/>
  </rcc>
  <rcc rId="68188" sId="12">
    <oc r="E690" t="inlineStr">
      <is>
        <t>Гасаев Магомедрафик Джамалудинович</t>
      </is>
    </oc>
    <nc r="E690"/>
  </rcc>
  <rcc rId="68189" sId="12">
    <oc r="F690" t="inlineStr">
      <is>
        <t>жилой дом</t>
      </is>
    </oc>
    <nc r="F690"/>
  </rcc>
  <rcc rId="68190" sId="12">
    <oc r="G690" t="inlineStr">
      <is>
        <t>Агульский район,            с.Тпиг</t>
      </is>
    </oc>
    <nc r="G690"/>
  </rcc>
  <rcc rId="68191" sId="12">
    <oc r="H690">
      <v>3</v>
    </oc>
    <nc r="H690"/>
  </rcc>
  <rcc rId="68192" sId="12">
    <oc r="I690">
      <v>3</v>
    </oc>
    <nc r="I690"/>
  </rcc>
  <rcc rId="68193" sId="12">
    <oc r="J690">
      <v>0</v>
    </oc>
    <nc r="J690"/>
  </rcc>
  <rcc rId="68194" sId="12">
    <oc r="K690">
      <v>0.4</v>
    </oc>
    <nc r="K690"/>
  </rcc>
  <rcc rId="68195" sId="12">
    <oc r="L690" t="inlineStr">
      <is>
        <t>2/250</t>
      </is>
    </oc>
    <nc r="L690"/>
  </rcc>
  <rcc rId="68196" sId="12">
    <oc r="M690" t="inlineStr">
      <is>
        <t>Ф №2</t>
      </is>
    </oc>
    <nc r="M690"/>
  </rcc>
  <rcc rId="68197" sId="12">
    <oc r="N690" t="inlineStr">
      <is>
        <t>Тпиг</t>
      </is>
    </oc>
    <nc r="N690"/>
  </rcc>
  <rcc rId="68198" sId="12">
    <oc r="O690">
      <v>42704</v>
    </oc>
    <nc r="O690"/>
  </rcc>
  <rcc rId="68199" sId="12">
    <oc r="P690">
      <v>679</v>
    </oc>
    <nc r="P690"/>
  </rcc>
  <rcc rId="68200" sId="12">
    <oc r="B691" t="inlineStr">
      <is>
        <t>Агульский МУ ДЭС</t>
      </is>
    </oc>
    <nc r="B691"/>
  </rcc>
  <rcc rId="68201" sId="12">
    <oc r="C691">
      <v>680</v>
    </oc>
    <nc r="C691"/>
  </rcc>
  <rcc rId="68202" sId="12">
    <oc r="D691">
      <v>42703</v>
    </oc>
    <nc r="D691"/>
  </rcc>
  <rcc rId="68203" sId="12">
    <oc r="E691" t="inlineStr">
      <is>
        <t>Мусаев Тимур Фейзуллаевич</t>
      </is>
    </oc>
    <nc r="E691"/>
  </rcc>
  <rcc rId="68204" sId="12">
    <oc r="F691" t="inlineStr">
      <is>
        <t>жилой дом</t>
      </is>
    </oc>
    <nc r="F691"/>
  </rcc>
  <rcc rId="68205" sId="12">
    <oc r="G691" t="inlineStr">
      <is>
        <t>Агульский район,            с.Тпиг</t>
      </is>
    </oc>
    <nc r="G691"/>
  </rcc>
  <rcc rId="68206" sId="12">
    <oc r="H691">
      <v>3</v>
    </oc>
    <nc r="H691"/>
  </rcc>
  <rcc rId="68207" sId="12">
    <oc r="I691">
      <v>3</v>
    </oc>
    <nc r="I691"/>
  </rcc>
  <rcc rId="68208" sId="12">
    <oc r="J691">
      <v>0</v>
    </oc>
    <nc r="J691"/>
  </rcc>
  <rcc rId="68209" sId="12">
    <oc r="K691">
      <v>0.4</v>
    </oc>
    <nc r="K691"/>
  </rcc>
  <rcc rId="68210" sId="12">
    <oc r="L691" t="inlineStr">
      <is>
        <t>5/160</t>
      </is>
    </oc>
    <nc r="L691"/>
  </rcc>
  <rcc rId="68211" sId="12">
    <oc r="M691" t="inlineStr">
      <is>
        <t>Ф №2</t>
      </is>
    </oc>
    <nc r="M691"/>
  </rcc>
  <rcc rId="68212" sId="12">
    <oc r="N691" t="inlineStr">
      <is>
        <t>Тпиг</t>
      </is>
    </oc>
    <nc r="N691"/>
  </rcc>
  <rcc rId="68213" sId="12">
    <oc r="O691">
      <v>42704</v>
    </oc>
    <nc r="O691"/>
  </rcc>
  <rcc rId="68214" sId="12">
    <oc r="P691">
      <v>680</v>
    </oc>
    <nc r="P691"/>
  </rcc>
  <rcc rId="68215" sId="12">
    <oc r="B692" t="inlineStr">
      <is>
        <t>Агульский МУ ДЭС</t>
      </is>
    </oc>
    <nc r="B692"/>
  </rcc>
  <rcc rId="68216" sId="12">
    <oc r="C692">
      <v>681</v>
    </oc>
    <nc r="C692"/>
  </rcc>
  <rcc rId="68217" sId="12">
    <oc r="D692">
      <v>42703</v>
    </oc>
    <nc r="D692"/>
  </rcc>
  <rcc rId="68218" sId="12">
    <oc r="E692" t="inlineStr">
      <is>
        <t>Малагусейнова Салихат Зейнудиновна</t>
      </is>
    </oc>
    <nc r="E692"/>
  </rcc>
  <rcc rId="68219" sId="12">
    <oc r="F692" t="inlineStr">
      <is>
        <t>жилой дом</t>
      </is>
    </oc>
    <nc r="F692"/>
  </rcc>
  <rcc rId="68220" sId="12">
    <oc r="G692" t="inlineStr">
      <is>
        <t>Агульский район,            с.Тпиг</t>
      </is>
    </oc>
    <nc r="G692"/>
  </rcc>
  <rcc rId="68221" sId="12">
    <oc r="H692">
      <v>3</v>
    </oc>
    <nc r="H692"/>
  </rcc>
  <rcc rId="68222" sId="12">
    <oc r="I692">
      <v>3</v>
    </oc>
    <nc r="I692"/>
  </rcc>
  <rcc rId="68223" sId="12">
    <oc r="J692">
      <v>0</v>
    </oc>
    <nc r="J692"/>
  </rcc>
  <rcc rId="68224" sId="12">
    <oc r="K692">
      <v>0.4</v>
    </oc>
    <nc r="K692"/>
  </rcc>
  <rcc rId="68225" sId="12">
    <oc r="L692" t="inlineStr">
      <is>
        <t>8/160</t>
      </is>
    </oc>
    <nc r="L692"/>
  </rcc>
  <rcc rId="68226" sId="12">
    <oc r="M692" t="inlineStr">
      <is>
        <t>Ф №2</t>
      </is>
    </oc>
    <nc r="M692"/>
  </rcc>
  <rcc rId="68227" sId="12">
    <oc r="N692" t="inlineStr">
      <is>
        <t>Тпиг</t>
      </is>
    </oc>
    <nc r="N692"/>
  </rcc>
  <rcc rId="68228" sId="12">
    <oc r="O692">
      <v>42704</v>
    </oc>
    <nc r="O692"/>
  </rcc>
  <rcc rId="68229" sId="12">
    <oc r="P692">
      <v>681</v>
    </oc>
    <nc r="P692"/>
  </rcc>
  <rcc rId="68230" sId="12">
    <oc r="B693" t="inlineStr">
      <is>
        <t>Агульский МУ ДЭС</t>
      </is>
    </oc>
    <nc r="B693"/>
  </rcc>
  <rcc rId="68231" sId="12">
    <oc r="C693">
      <v>682</v>
    </oc>
    <nc r="C693"/>
  </rcc>
  <rcc rId="68232" sId="12">
    <oc r="D693">
      <v>42703</v>
    </oc>
    <nc r="D693"/>
  </rcc>
  <rcc rId="68233" sId="12">
    <oc r="E693" t="inlineStr">
      <is>
        <t>Раджабова Изабэла Шабановна</t>
      </is>
    </oc>
    <nc r="E693"/>
  </rcc>
  <rcc rId="68234" sId="12">
    <oc r="F693" t="inlineStr">
      <is>
        <t>жилой дом</t>
      </is>
    </oc>
    <nc r="F693"/>
  </rcc>
  <rcc rId="68235" sId="12">
    <oc r="G693" t="inlineStr">
      <is>
        <t>Агульский район,            с.Тпиг</t>
      </is>
    </oc>
    <nc r="G693"/>
  </rcc>
  <rcc rId="68236" sId="12">
    <oc r="H693">
      <v>3</v>
    </oc>
    <nc r="H693"/>
  </rcc>
  <rcc rId="68237" sId="12">
    <oc r="I693">
      <v>3</v>
    </oc>
    <nc r="I693"/>
  </rcc>
  <rcc rId="68238" sId="12">
    <oc r="J693">
      <v>0</v>
    </oc>
    <nc r="J693"/>
  </rcc>
  <rcc rId="68239" sId="12">
    <oc r="K693">
      <v>0.4</v>
    </oc>
    <nc r="K693"/>
  </rcc>
  <rcc rId="68240" sId="12">
    <oc r="L693" t="inlineStr">
      <is>
        <t>9а/250</t>
      </is>
    </oc>
    <nc r="L693"/>
  </rcc>
  <rcc rId="68241" sId="12">
    <oc r="M693" t="inlineStr">
      <is>
        <t>Ф №2</t>
      </is>
    </oc>
    <nc r="M693"/>
  </rcc>
  <rcc rId="68242" sId="12">
    <oc r="N693" t="inlineStr">
      <is>
        <t>Тпиг</t>
      </is>
    </oc>
    <nc r="N693"/>
  </rcc>
  <rcc rId="68243" sId="12">
    <oc r="O693">
      <v>42704</v>
    </oc>
    <nc r="O693"/>
  </rcc>
  <rcc rId="68244" sId="12">
    <oc r="P693">
      <v>682</v>
    </oc>
    <nc r="P693"/>
  </rcc>
  <rcc rId="68245" sId="12">
    <oc r="B694" t="inlineStr">
      <is>
        <t>Агульский МУ ДЭС</t>
      </is>
    </oc>
    <nc r="B694"/>
  </rcc>
  <rcc rId="68246" sId="12">
    <oc r="C694">
      <v>683</v>
    </oc>
    <nc r="C694"/>
  </rcc>
  <rcc rId="68247" sId="12">
    <oc r="D694">
      <v>42703</v>
    </oc>
    <nc r="D694"/>
  </rcc>
  <rcc rId="68248" sId="12">
    <oc r="E694" t="inlineStr">
      <is>
        <t>Магомедов Наазим Исмаилович</t>
      </is>
    </oc>
    <nc r="E694"/>
  </rcc>
  <rcc rId="68249" sId="12">
    <oc r="F694" t="inlineStr">
      <is>
        <t>жилой дом</t>
      </is>
    </oc>
    <nc r="F694"/>
  </rcc>
  <rcc rId="68250" sId="12">
    <oc r="G694" t="inlineStr">
      <is>
        <t>Агульский район,            с.Тпиг</t>
      </is>
    </oc>
    <nc r="G694"/>
  </rcc>
  <rcc rId="68251" sId="12">
    <oc r="H694">
      <v>3</v>
    </oc>
    <nc r="H694"/>
  </rcc>
  <rcc rId="68252" sId="12">
    <oc r="I694">
      <v>3</v>
    </oc>
    <nc r="I694"/>
  </rcc>
  <rcc rId="68253" sId="12">
    <oc r="J694">
      <v>0</v>
    </oc>
    <nc r="J694"/>
  </rcc>
  <rcc rId="68254" sId="12">
    <oc r="K694">
      <v>0.4</v>
    </oc>
    <nc r="K694"/>
  </rcc>
  <rcc rId="68255" sId="12">
    <oc r="L694" t="inlineStr">
      <is>
        <t>9а/250</t>
      </is>
    </oc>
    <nc r="L694"/>
  </rcc>
  <rcc rId="68256" sId="12">
    <oc r="M694" t="inlineStr">
      <is>
        <t>Ф №2</t>
      </is>
    </oc>
    <nc r="M694"/>
  </rcc>
  <rcc rId="68257" sId="12">
    <oc r="N694" t="inlineStr">
      <is>
        <t>Тпиг</t>
      </is>
    </oc>
    <nc r="N694"/>
  </rcc>
  <rcc rId="68258" sId="12">
    <oc r="O694">
      <v>42704</v>
    </oc>
    <nc r="O694"/>
  </rcc>
  <rcc rId="68259" sId="12">
    <oc r="P694">
      <v>683</v>
    </oc>
    <nc r="P694"/>
  </rcc>
  <rcc rId="68260" sId="12">
    <oc r="B695" t="inlineStr">
      <is>
        <t>Агульский МУ ДЭС</t>
      </is>
    </oc>
    <nc r="B695"/>
  </rcc>
  <rcc rId="68261" sId="12">
    <oc r="C695">
      <v>684</v>
    </oc>
    <nc r="C695"/>
  </rcc>
  <rcc rId="68262" sId="12">
    <oc r="D695">
      <v>42705</v>
    </oc>
    <nc r="D695"/>
  </rcc>
  <rcc rId="68263" sId="12">
    <oc r="E695" t="inlineStr">
      <is>
        <t>Ахмедов Садик Тажудинович</t>
      </is>
    </oc>
    <nc r="E695"/>
  </rcc>
  <rcc rId="68264" sId="12">
    <oc r="F695" t="inlineStr">
      <is>
        <t>жилой дом</t>
      </is>
    </oc>
    <nc r="F695"/>
  </rcc>
  <rcc rId="68265" sId="12">
    <oc r="G695" t="inlineStr">
      <is>
        <t>Агульский район,            с.Рича</t>
      </is>
    </oc>
    <nc r="G695"/>
  </rcc>
  <rcc rId="68266" sId="12">
    <oc r="H695">
      <v>3</v>
    </oc>
    <nc r="H695"/>
  </rcc>
  <rcc rId="68267" sId="12">
    <oc r="I695">
      <v>3</v>
    </oc>
    <nc r="I695"/>
  </rcc>
  <rcc rId="68268" sId="12">
    <oc r="J695">
      <v>0</v>
    </oc>
    <nc r="J695"/>
  </rcc>
  <rcc rId="68269" sId="12">
    <oc r="K695">
      <v>0.4</v>
    </oc>
    <nc r="K695"/>
  </rcc>
  <rcc rId="68270" sId="12">
    <oc r="L695" t="inlineStr">
      <is>
        <t>14/160</t>
      </is>
    </oc>
    <nc r="L695"/>
  </rcc>
  <rcc rId="68271" sId="12">
    <oc r="M695" t="inlineStr">
      <is>
        <t>Ф №3</t>
      </is>
    </oc>
    <nc r="M695"/>
  </rcc>
  <rcc rId="68272" sId="12">
    <oc r="N695" t="inlineStr">
      <is>
        <t>Тпиг</t>
      </is>
    </oc>
    <nc r="N695"/>
  </rcc>
  <rcc rId="68273" sId="12">
    <oc r="O695">
      <v>42706</v>
    </oc>
    <nc r="O695"/>
  </rcc>
  <rcc rId="68274" sId="12">
    <oc r="P695">
      <v>684</v>
    </oc>
    <nc r="P695"/>
  </rcc>
  <rcc rId="68275" sId="12">
    <oc r="B696" t="inlineStr">
      <is>
        <t>Агульский МУ ДЭС</t>
      </is>
    </oc>
    <nc r="B696"/>
  </rcc>
  <rcc rId="68276" sId="12">
    <oc r="C696">
      <v>685</v>
    </oc>
    <nc r="C696"/>
  </rcc>
  <rcc rId="68277" sId="12">
    <oc r="D696">
      <v>42705</v>
    </oc>
    <nc r="D696"/>
  </rcc>
  <rcc rId="68278" sId="12">
    <oc r="E696" t="inlineStr">
      <is>
        <t>Рамазанов Рамазан Муталибович</t>
      </is>
    </oc>
    <nc r="E696"/>
  </rcc>
  <rcc rId="68279" sId="12">
    <oc r="F696" t="inlineStr">
      <is>
        <t>жилой дом</t>
      </is>
    </oc>
    <nc r="F696"/>
  </rcc>
  <rcc rId="68280" sId="12">
    <oc r="G696" t="inlineStr">
      <is>
        <t>Агульский район,            с.Хутхул</t>
      </is>
    </oc>
    <nc r="G696"/>
  </rcc>
  <rcc rId="68281" sId="12">
    <oc r="H696">
      <v>3</v>
    </oc>
    <nc r="H696"/>
  </rcc>
  <rcc rId="68282" sId="12">
    <oc r="I696">
      <v>3</v>
    </oc>
    <nc r="I696"/>
  </rcc>
  <rcc rId="68283" sId="12">
    <oc r="J696">
      <v>0</v>
    </oc>
    <nc r="J696"/>
  </rcc>
  <rcc rId="68284" sId="12">
    <oc r="K696">
      <v>0.4</v>
    </oc>
    <nc r="K696"/>
  </rcc>
  <rcc rId="68285" sId="12">
    <oc r="L696" t="inlineStr">
      <is>
        <t>1/400</t>
      </is>
    </oc>
    <nc r="L696"/>
  </rcc>
  <rcc rId="68286" sId="12">
    <oc r="M696" t="inlineStr">
      <is>
        <t>Ф №1</t>
      </is>
    </oc>
    <nc r="M696"/>
  </rcc>
  <rcc rId="68287" sId="12">
    <oc r="N696" t="inlineStr">
      <is>
        <t>Тпиг</t>
      </is>
    </oc>
    <nc r="N696"/>
  </rcc>
  <rcc rId="68288" sId="12">
    <oc r="O696">
      <v>42706</v>
    </oc>
    <nc r="O696"/>
  </rcc>
  <rcc rId="68289" sId="12">
    <oc r="P696">
      <v>685</v>
    </oc>
    <nc r="P696"/>
  </rcc>
  <rcc rId="68290" sId="12">
    <oc r="B625" t="inlineStr">
      <is>
        <t>Дахадаевский  РЭС  ДЭС</t>
      </is>
    </oc>
    <nc r="B625"/>
  </rcc>
  <rcc rId="68291" sId="12">
    <oc r="C625">
      <v>614</v>
    </oc>
    <nc r="C625"/>
  </rcc>
  <rcc rId="68292" sId="12">
    <oc r="D625">
      <v>42688</v>
    </oc>
    <nc r="D625"/>
  </rcc>
  <rcc rId="68293" sId="12">
    <oc r="E625" t="inlineStr">
      <is>
        <t>Магомедов Абдулгади Магомед-гапизовна</t>
      </is>
    </oc>
    <nc r="E625"/>
  </rcc>
  <rcc rId="68294" sId="12">
    <oc r="F625" t="inlineStr">
      <is>
        <t>жилой дом</t>
      </is>
    </oc>
    <nc r="F625"/>
  </rcc>
  <rcc rId="68295" sId="12">
    <oc r="G625" t="inlineStr">
      <is>
        <t>Кайтагский район ,              с.Сурхачи</t>
      </is>
    </oc>
    <nc r="G625"/>
  </rcc>
  <rcc rId="68296" sId="12">
    <oc r="H625">
      <v>2</v>
    </oc>
    <nc r="H625"/>
  </rcc>
  <rcc rId="68297" sId="12">
    <oc r="I625">
      <v>2</v>
    </oc>
    <nc r="I625"/>
  </rcc>
  <rcc rId="68298" sId="12">
    <oc r="J625">
      <v>0</v>
    </oc>
    <nc r="J625"/>
  </rcc>
  <rcc rId="68299" sId="12">
    <oc r="K625">
      <v>0.4</v>
    </oc>
    <nc r="K625"/>
  </rcc>
  <rcc rId="68300" sId="12">
    <oc r="L625" t="inlineStr">
      <is>
        <t>23/160</t>
      </is>
    </oc>
    <nc r="L625"/>
  </rcc>
  <rcc rId="68301" sId="12">
    <oc r="M625" t="inlineStr">
      <is>
        <t>Ф №3</t>
      </is>
    </oc>
    <nc r="M625"/>
  </rcc>
  <rcc rId="68302" sId="12">
    <oc r="N625" t="inlineStr">
      <is>
        <t>Уркарах-Новая</t>
      </is>
    </oc>
    <nc r="N625"/>
  </rcc>
  <rcc rId="68303" sId="12">
    <oc r="O625">
      <v>42689</v>
    </oc>
    <nc r="O625"/>
  </rcc>
  <rcc rId="68304" sId="12">
    <oc r="P625">
      <v>614</v>
    </oc>
    <nc r="P625"/>
  </rcc>
  <rcc rId="68305" sId="12">
    <oc r="B626" t="inlineStr">
      <is>
        <t>Дахадаевский  РЭС  ДЭС</t>
      </is>
    </oc>
    <nc r="B626"/>
  </rcc>
  <rcc rId="68306" sId="12">
    <oc r="C626">
      <v>615</v>
    </oc>
    <nc r="C626"/>
  </rcc>
  <rcc rId="68307" sId="12">
    <oc r="D626">
      <v>42688</v>
    </oc>
    <nc r="D626"/>
  </rcc>
  <rcc rId="68308" sId="12">
    <oc r="E626" t="inlineStr">
      <is>
        <t>Абубакаров Салих Халикович</t>
      </is>
    </oc>
    <nc r="E626"/>
  </rcc>
  <rcc rId="68309" sId="12">
    <oc r="F626" t="inlineStr">
      <is>
        <t>жилой дом</t>
      </is>
    </oc>
    <nc r="F626"/>
  </rcc>
  <rcc rId="68310" sId="12">
    <oc r="G626" t="inlineStr">
      <is>
        <t xml:space="preserve">Дахадаевский район ,              с.Ираки </t>
      </is>
    </oc>
    <nc r="G626"/>
  </rcc>
  <rcc rId="68311" sId="12">
    <oc r="H626">
      <v>2</v>
    </oc>
    <nc r="H626"/>
  </rcc>
  <rcc rId="68312" sId="12">
    <oc r="I626">
      <v>2</v>
    </oc>
    <nc r="I626"/>
  </rcc>
  <rcc rId="68313" sId="12">
    <oc r="J626">
      <v>0</v>
    </oc>
    <nc r="J626"/>
  </rcc>
  <rcc rId="68314" sId="12">
    <oc r="K626">
      <v>0.4</v>
    </oc>
    <nc r="K626"/>
  </rcc>
  <rcc rId="68315" sId="12">
    <oc r="L626" t="inlineStr">
      <is>
        <t>11/100</t>
      </is>
    </oc>
    <nc r="L626"/>
  </rcc>
  <rcc rId="68316" sId="12">
    <oc r="M626" t="inlineStr">
      <is>
        <t>Ф №3</t>
      </is>
    </oc>
    <nc r="M626"/>
  </rcc>
  <rcc rId="68317" sId="12">
    <oc r="N626" t="inlineStr">
      <is>
        <t>Уркарах-Новая</t>
      </is>
    </oc>
    <nc r="N626"/>
  </rcc>
  <rcc rId="68318" sId="12">
    <oc r="O626">
      <v>42689</v>
    </oc>
    <nc r="O626"/>
  </rcc>
  <rcc rId="68319" sId="12">
    <oc r="P626">
      <v>615</v>
    </oc>
    <nc r="P626"/>
  </rcc>
  <rcc rId="68320" sId="12">
    <oc r="B627" t="inlineStr">
      <is>
        <t>Дахадаевский  РЭС  ДЭС</t>
      </is>
    </oc>
    <nc r="B627"/>
  </rcc>
  <rcc rId="68321" sId="12">
    <oc r="C627">
      <v>616</v>
    </oc>
    <nc r="C627"/>
  </rcc>
  <rcc rId="68322" sId="12">
    <oc r="D627">
      <v>42688</v>
    </oc>
    <nc r="D627"/>
  </rcc>
  <rcc rId="68323" sId="12">
    <oc r="E627" t="inlineStr">
      <is>
        <t>Гасайниева Патимат Гаджиевна</t>
      </is>
    </oc>
    <nc r="E627"/>
  </rcc>
  <rcc rId="68324" sId="12">
    <oc r="F627" t="inlineStr">
      <is>
        <t>жилой дом</t>
      </is>
    </oc>
    <nc r="F627"/>
  </rcc>
  <rcc rId="68325" sId="12">
    <oc r="G627" t="inlineStr">
      <is>
        <t xml:space="preserve">Дахадаевский район ,              с.Ираки </t>
      </is>
    </oc>
    <nc r="G627"/>
  </rcc>
  <rcc rId="68326" sId="12">
    <oc r="H627">
      <v>2</v>
    </oc>
    <nc r="H627"/>
  </rcc>
  <rcc rId="68327" sId="12">
    <oc r="I627">
      <v>2</v>
    </oc>
    <nc r="I627"/>
  </rcc>
  <rcc rId="68328" sId="12">
    <oc r="J627">
      <v>0</v>
    </oc>
    <nc r="J627"/>
  </rcc>
  <rcc rId="68329" sId="12">
    <oc r="K627">
      <v>0.4</v>
    </oc>
    <nc r="K627"/>
  </rcc>
  <rcc rId="68330" sId="12">
    <oc r="L627" t="inlineStr">
      <is>
        <t>11/100</t>
      </is>
    </oc>
    <nc r="L627"/>
  </rcc>
  <rcc rId="68331" sId="12">
    <oc r="M627" t="inlineStr">
      <is>
        <t>Ф №3</t>
      </is>
    </oc>
    <nc r="M627"/>
  </rcc>
  <rcc rId="68332" sId="12">
    <oc r="N627" t="inlineStr">
      <is>
        <t>Уркарах-Новая</t>
      </is>
    </oc>
    <nc r="N627"/>
  </rcc>
  <rcc rId="68333" sId="12">
    <oc r="O627">
      <v>42689</v>
    </oc>
    <nc r="O627"/>
  </rcc>
  <rcc rId="68334" sId="12">
    <oc r="P627">
      <v>616</v>
    </oc>
    <nc r="P627"/>
  </rcc>
  <rcc rId="68335" sId="12">
    <oc r="B628" t="inlineStr">
      <is>
        <t>Дахадаевский  РЭС  ДЭС</t>
      </is>
    </oc>
    <nc r="B628"/>
  </rcc>
  <rcc rId="68336" sId="12">
    <oc r="C628">
      <v>617</v>
    </oc>
    <nc r="C628"/>
  </rcc>
  <rcc rId="68337" sId="12">
    <oc r="D628">
      <v>42688</v>
    </oc>
    <nc r="D628"/>
  </rcc>
  <rcc rId="68338" sId="12">
    <oc r="E628" t="inlineStr">
      <is>
        <t>Магомедов Абдулла Магомедович</t>
      </is>
    </oc>
    <nc r="E628"/>
  </rcc>
  <rcc rId="68339" sId="12">
    <oc r="F628" t="inlineStr">
      <is>
        <t>жилой дом</t>
      </is>
    </oc>
    <nc r="F628"/>
  </rcc>
  <rcc rId="68340" sId="12">
    <oc r="G628" t="inlineStr">
      <is>
        <t>Дахадаевский район ,              с.Кища</t>
      </is>
    </oc>
    <nc r="G628"/>
  </rcc>
  <rcc rId="68341" sId="12">
    <oc r="H628">
      <v>2</v>
    </oc>
    <nc r="H628"/>
  </rcc>
  <rcc rId="68342" sId="12">
    <oc r="I628">
      <v>2</v>
    </oc>
    <nc r="I628"/>
  </rcc>
  <rcc rId="68343" sId="12">
    <oc r="J628">
      <v>0</v>
    </oc>
    <nc r="J628"/>
  </rcc>
  <rcc rId="68344" sId="12">
    <oc r="K628">
      <v>0.4</v>
    </oc>
    <nc r="K628"/>
  </rcc>
  <rcc rId="68345" sId="12">
    <oc r="L628" t="inlineStr">
      <is>
        <t>5/250</t>
      </is>
    </oc>
    <nc r="L628"/>
  </rcc>
  <rcc rId="68346" sId="12">
    <oc r="M628" t="inlineStr">
      <is>
        <t>Ф №5</t>
      </is>
    </oc>
    <nc r="M628"/>
  </rcc>
  <rcc rId="68347" sId="12">
    <oc r="N628" t="inlineStr">
      <is>
        <t>Уркарах-Новая</t>
      </is>
    </oc>
    <nc r="N628"/>
  </rcc>
  <rcc rId="68348" sId="12">
    <oc r="O628">
      <v>42689</v>
    </oc>
    <nc r="O628"/>
  </rcc>
  <rcc rId="68349" sId="12">
    <oc r="P628">
      <v>617</v>
    </oc>
    <nc r="P628"/>
  </rcc>
  <rcc rId="68350" sId="12">
    <oc r="B629" t="inlineStr">
      <is>
        <t>Дахадаевский  РЭС  ДЭС</t>
      </is>
    </oc>
    <nc r="B629"/>
  </rcc>
  <rcc rId="68351" sId="12">
    <oc r="C629">
      <v>618</v>
    </oc>
    <nc r="C629"/>
  </rcc>
  <rcc rId="68352" sId="12">
    <oc r="D629">
      <v>42688</v>
    </oc>
    <nc r="D629"/>
  </rcc>
  <rcc rId="68353" sId="12">
    <oc r="E629" t="inlineStr">
      <is>
        <t>Амиров Артур Магомедович</t>
      </is>
    </oc>
    <nc r="E629"/>
  </rcc>
  <rcc rId="68354" sId="12">
    <oc r="F629" t="inlineStr">
      <is>
        <t>жилой дом</t>
      </is>
    </oc>
    <nc r="F629"/>
  </rcc>
  <rcc rId="68355" sId="12">
    <oc r="G629" t="inlineStr">
      <is>
        <t>Дахадаевский район ,              с.Уркарах</t>
      </is>
    </oc>
    <nc r="G629"/>
  </rcc>
  <rcc rId="68356" sId="12">
    <oc r="H629">
      <v>2</v>
    </oc>
    <nc r="H629"/>
  </rcc>
  <rcc rId="68357" sId="12">
    <oc r="I629">
      <v>2</v>
    </oc>
    <nc r="I629"/>
  </rcc>
  <rcc rId="68358" sId="12">
    <oc r="J629">
      <v>0</v>
    </oc>
    <nc r="J629"/>
  </rcc>
  <rcc rId="68359" sId="12">
    <oc r="K629">
      <v>0.4</v>
    </oc>
    <nc r="K629"/>
  </rcc>
  <rcc rId="68360" sId="12">
    <oc r="L629" t="inlineStr">
      <is>
        <t>4/160</t>
      </is>
    </oc>
    <nc r="L629"/>
  </rcc>
  <rcc rId="68361" sId="12">
    <oc r="M629" t="inlineStr">
      <is>
        <t>Ф №2</t>
      </is>
    </oc>
    <nc r="M629"/>
  </rcc>
  <rcc rId="68362" sId="12">
    <oc r="N629" t="inlineStr">
      <is>
        <t>Уркарах-Новая</t>
      </is>
    </oc>
    <nc r="N629"/>
  </rcc>
  <rcc rId="68363" sId="12">
    <oc r="O629">
      <v>42689</v>
    </oc>
    <nc r="O629"/>
  </rcc>
  <rcc rId="68364" sId="12">
    <oc r="P629">
      <v>618</v>
    </oc>
    <nc r="P629"/>
  </rcc>
  <rcc rId="68365" sId="12">
    <oc r="B630" t="inlineStr">
      <is>
        <t>Дахадаевский  РЭС  ДЭС</t>
      </is>
    </oc>
    <nc r="B630"/>
  </rcc>
  <rcc rId="68366" sId="12">
    <oc r="C630">
      <v>619</v>
    </oc>
    <nc r="C630"/>
  </rcc>
  <rcc rId="68367" sId="12">
    <oc r="D630">
      <v>42688</v>
    </oc>
    <nc r="D630"/>
  </rcc>
  <rcc rId="68368" sId="12">
    <oc r="E630" t="inlineStr">
      <is>
        <t>Шихшанатова Муъминат Магомедовна</t>
      </is>
    </oc>
    <nc r="E630"/>
  </rcc>
  <rcc rId="68369" sId="12">
    <oc r="F630" t="inlineStr">
      <is>
        <t>жилой дом</t>
      </is>
    </oc>
    <nc r="F630"/>
  </rcc>
  <rcc rId="68370" sId="12">
    <oc r="G630" t="inlineStr">
      <is>
        <t>Дахадаевский район ,              с.Кища</t>
      </is>
    </oc>
    <nc r="G630"/>
  </rcc>
  <rcc rId="68371" sId="12">
    <oc r="H630">
      <v>2</v>
    </oc>
    <nc r="H630"/>
  </rcc>
  <rcc rId="68372" sId="12">
    <oc r="I630">
      <v>2</v>
    </oc>
    <nc r="I630"/>
  </rcc>
  <rcc rId="68373" sId="12">
    <oc r="J630">
      <v>0</v>
    </oc>
    <nc r="J630"/>
  </rcc>
  <rcc rId="68374" sId="12">
    <oc r="K630">
      <v>0.4</v>
    </oc>
    <nc r="K630"/>
  </rcc>
  <rcc rId="68375" sId="12">
    <oc r="L630" t="inlineStr">
      <is>
        <t>21/160</t>
      </is>
    </oc>
    <nc r="L630"/>
  </rcc>
  <rcc rId="68376" sId="12">
    <oc r="M630" t="inlineStr">
      <is>
        <t>Ф №5</t>
      </is>
    </oc>
    <nc r="M630"/>
  </rcc>
  <rcc rId="68377" sId="12">
    <oc r="N630" t="inlineStr">
      <is>
        <t>Уркарах-Новая</t>
      </is>
    </oc>
    <nc r="N630"/>
  </rcc>
  <rcc rId="68378" sId="12">
    <oc r="O630">
      <v>42689</v>
    </oc>
    <nc r="O630"/>
  </rcc>
  <rcc rId="68379" sId="12">
    <oc r="P630">
      <v>619</v>
    </oc>
    <nc r="P630"/>
  </rcc>
  <rcc rId="68380" sId="12">
    <oc r="B631" t="inlineStr">
      <is>
        <t>Дахадаевский  РЭС  ДЭС</t>
      </is>
    </oc>
    <nc r="B631"/>
  </rcc>
  <rcc rId="68381" sId="12">
    <oc r="C631">
      <v>620</v>
    </oc>
    <nc r="C631"/>
  </rcc>
  <rcc rId="68382" sId="12">
    <oc r="D631">
      <v>42688</v>
    </oc>
    <nc r="D631"/>
  </rcc>
  <rcc rId="68383" sId="12">
    <oc r="E631" t="inlineStr">
      <is>
        <t>Курбанова Райзанат Абубакаровна</t>
      </is>
    </oc>
    <nc r="E631"/>
  </rcc>
  <rcc rId="68384" sId="12">
    <oc r="F631" t="inlineStr">
      <is>
        <t>жилой дом</t>
      </is>
    </oc>
    <nc r="F631"/>
  </rcc>
  <rcc rId="68385" sId="12">
    <oc r="G631" t="inlineStr">
      <is>
        <t>Дахадаевский район ,              с.Уркарах</t>
      </is>
    </oc>
    <nc r="G631"/>
  </rcc>
  <rcc rId="68386" sId="12">
    <oc r="H631">
      <v>2</v>
    </oc>
    <nc r="H631"/>
  </rcc>
  <rcc rId="68387" sId="12">
    <oc r="I631">
      <v>2</v>
    </oc>
    <nc r="I631"/>
  </rcc>
  <rcc rId="68388" sId="12">
    <oc r="J631">
      <v>0</v>
    </oc>
    <nc r="J631"/>
  </rcc>
  <rcc rId="68389" sId="12">
    <oc r="K631">
      <v>0.4</v>
    </oc>
    <nc r="K631"/>
  </rcc>
  <rcc rId="68390" sId="12">
    <oc r="L631" t="inlineStr">
      <is>
        <t>16/40</t>
      </is>
    </oc>
    <nc r="L631"/>
  </rcc>
  <rcc rId="68391" sId="12">
    <oc r="M631" t="inlineStr">
      <is>
        <t>Ф №2</t>
      </is>
    </oc>
    <nc r="M631"/>
  </rcc>
  <rcc rId="68392" sId="12">
    <oc r="N631" t="inlineStr">
      <is>
        <t>Уркарах-Новая</t>
      </is>
    </oc>
    <nc r="N631"/>
  </rcc>
  <rcc rId="68393" sId="12">
    <oc r="O631">
      <v>42689</v>
    </oc>
    <nc r="O631"/>
  </rcc>
  <rcc rId="68394" sId="12">
    <oc r="P631">
      <v>620</v>
    </oc>
    <nc r="P631"/>
  </rcc>
  <rcc rId="68395" sId="12">
    <oc r="B632" t="inlineStr">
      <is>
        <t>Дахадаевский  РЭС  ДЭС</t>
      </is>
    </oc>
    <nc r="B632"/>
  </rcc>
  <rcc rId="68396" sId="12">
    <oc r="C632">
      <v>621</v>
    </oc>
    <nc r="C632"/>
  </rcc>
  <rcc rId="68397" sId="12">
    <oc r="D632">
      <v>42688</v>
    </oc>
    <nc r="D632"/>
  </rcc>
  <rcc rId="68398" sId="12">
    <oc r="E632" t="inlineStr">
      <is>
        <t>Омаров  Халилай Арсланович</t>
      </is>
    </oc>
    <nc r="E632"/>
  </rcc>
  <rcc rId="68399" sId="12">
    <oc r="F632" t="inlineStr">
      <is>
        <t>жилой дом</t>
      </is>
    </oc>
    <nc r="F632"/>
  </rcc>
  <rcc rId="68400" sId="12">
    <oc r="G632" t="inlineStr">
      <is>
        <t>Дахадаевский район ,              с.Дибгалик</t>
      </is>
    </oc>
    <nc r="G632"/>
  </rcc>
  <rcc rId="68401" sId="12">
    <oc r="H632">
      <v>2</v>
    </oc>
    <nc r="H632"/>
  </rcc>
  <rcc rId="68402" sId="12">
    <oc r="I632">
      <v>2</v>
    </oc>
    <nc r="I632"/>
  </rcc>
  <rcc rId="68403" sId="12">
    <oc r="J632">
      <v>0</v>
    </oc>
    <nc r="J632"/>
  </rcc>
  <rcc rId="68404" sId="12">
    <oc r="K632">
      <v>0.4</v>
    </oc>
    <nc r="K632"/>
  </rcc>
  <rcc rId="68405" sId="12">
    <oc r="L632" t="inlineStr">
      <is>
        <t>20/40</t>
      </is>
    </oc>
    <nc r="L632"/>
  </rcc>
  <rcc rId="68406" sId="12">
    <oc r="M632" t="inlineStr">
      <is>
        <t>Ф №2</t>
      </is>
    </oc>
    <nc r="M632"/>
  </rcc>
  <rcc rId="68407" sId="12">
    <oc r="N632" t="inlineStr">
      <is>
        <t>Уркарах-Новая</t>
      </is>
    </oc>
    <nc r="N632"/>
  </rcc>
  <rcc rId="68408" sId="12">
    <oc r="O632">
      <v>42689</v>
    </oc>
    <nc r="O632"/>
  </rcc>
  <rcc rId="68409" sId="12">
    <oc r="P632">
      <v>621</v>
    </oc>
    <nc r="P632"/>
  </rcc>
  <rcc rId="68410" sId="12">
    <oc r="B633" t="inlineStr">
      <is>
        <t>Дахадаевский  РЭС  ДЭС</t>
      </is>
    </oc>
    <nc r="B633"/>
  </rcc>
  <rcc rId="68411" sId="12">
    <oc r="C633">
      <v>622</v>
    </oc>
    <nc r="C633"/>
  </rcc>
  <rcc rId="68412" sId="12">
    <oc r="D633">
      <v>42688</v>
    </oc>
    <nc r="D633"/>
  </rcc>
  <rcc rId="68413" sId="12">
    <oc r="E633" t="inlineStr">
      <is>
        <t>Джалилов Руслан Магомедович</t>
      </is>
    </oc>
    <nc r="E633"/>
  </rcc>
  <rcc rId="68414" sId="12">
    <oc r="F633" t="inlineStr">
      <is>
        <t>жилой дом</t>
      </is>
    </oc>
    <nc r="F633"/>
  </rcc>
  <rcc rId="68415" sId="12">
    <oc r="G633" t="inlineStr">
      <is>
        <t>Кайтагский район ,              с.Сурхачи</t>
      </is>
    </oc>
    <nc r="G633"/>
  </rcc>
  <rcc rId="68416" sId="12">
    <oc r="H633">
      <v>2</v>
    </oc>
    <nc r="H633"/>
  </rcc>
  <rcc rId="68417" sId="12">
    <oc r="I633">
      <v>2</v>
    </oc>
    <nc r="I633"/>
  </rcc>
  <rcc rId="68418" sId="12">
    <oc r="J633">
      <v>0</v>
    </oc>
    <nc r="J633"/>
  </rcc>
  <rcc rId="68419" sId="12">
    <oc r="K633">
      <v>0.4</v>
    </oc>
    <nc r="K633"/>
  </rcc>
  <rcc rId="68420" sId="12">
    <oc r="L633" t="inlineStr">
      <is>
        <t>23/100</t>
      </is>
    </oc>
    <nc r="L633"/>
  </rcc>
  <rcc rId="68421" sId="12">
    <oc r="M633" t="inlineStr">
      <is>
        <t>Ф №2</t>
      </is>
    </oc>
    <nc r="M633"/>
  </rcc>
  <rcc rId="68422" sId="12">
    <oc r="N633" t="inlineStr">
      <is>
        <t>Уркарах-Новая</t>
      </is>
    </oc>
    <nc r="N633"/>
  </rcc>
  <rcc rId="68423" sId="12">
    <oc r="O633">
      <v>42689</v>
    </oc>
    <nc r="O633"/>
  </rcc>
  <rcc rId="68424" sId="12">
    <oc r="P633">
      <v>622</v>
    </oc>
    <nc r="P633"/>
  </rcc>
  <rcc rId="68425" sId="12">
    <oc r="B640" t="inlineStr">
      <is>
        <t>Дахадаевский  РЭС  ДЭС</t>
      </is>
    </oc>
    <nc r="B640"/>
  </rcc>
  <rcc rId="68426" sId="12">
    <oc r="C640">
      <v>629</v>
    </oc>
    <nc r="C640"/>
  </rcc>
  <rcc rId="68427" sId="12">
    <oc r="D640">
      <v>42690</v>
    </oc>
    <nc r="D640"/>
  </rcc>
  <rcc rId="68428" sId="12">
    <oc r="E640" t="inlineStr">
      <is>
        <t>Александров магомед Ильясович</t>
      </is>
    </oc>
    <nc r="E640"/>
  </rcc>
  <rcc rId="68429" sId="12">
    <oc r="F640" t="inlineStr">
      <is>
        <t>жилой дом</t>
      </is>
    </oc>
    <nc r="F640"/>
  </rcc>
  <rcc rId="68430" sId="12">
    <oc r="G640" t="inlineStr">
      <is>
        <t>Дахадаевский район, с.Чишили</t>
      </is>
    </oc>
    <nc r="G640"/>
  </rcc>
  <rcc rId="68431" sId="12">
    <oc r="H640">
      <v>2</v>
    </oc>
    <nc r="H640"/>
  </rcc>
  <rcc rId="68432" sId="12">
    <oc r="I640">
      <v>2</v>
    </oc>
    <nc r="I640"/>
  </rcc>
  <rcc rId="68433" sId="12">
    <oc r="J640">
      <v>0</v>
    </oc>
    <nc r="J640"/>
  </rcc>
  <rcc rId="68434" sId="12">
    <oc r="K640">
      <v>0.4</v>
    </oc>
    <nc r="K640"/>
  </rcc>
  <rcc rId="68435" sId="12">
    <oc r="L640" t="inlineStr">
      <is>
        <t>1/100</t>
      </is>
    </oc>
    <nc r="L640"/>
  </rcc>
  <rcc rId="68436" sId="12">
    <oc r="M640" t="inlineStr">
      <is>
        <t>Ф №3</t>
      </is>
    </oc>
    <nc r="M640"/>
  </rcc>
  <rcc rId="68437" sId="12">
    <oc r="N640" t="inlineStr">
      <is>
        <t>Уркарах-Новая</t>
      </is>
    </oc>
    <nc r="N640"/>
  </rcc>
  <rcc rId="68438" sId="12">
    <oc r="O640">
      <v>42691</v>
    </oc>
    <nc r="O640"/>
  </rcc>
  <rcc rId="68439" sId="12">
    <oc r="P640">
      <v>629</v>
    </oc>
    <nc r="P640"/>
  </rcc>
  <rcc rId="68440" sId="12">
    <oc r="B667" t="inlineStr">
      <is>
        <t>Дахадаевские РЭС  ДЭС</t>
      </is>
    </oc>
    <nc r="B667"/>
  </rcc>
  <rcc rId="68441" sId="12">
    <oc r="C667">
      <v>656</v>
    </oc>
    <nc r="C667"/>
  </rcc>
  <rcc rId="68442" sId="12">
    <oc r="D667">
      <v>42698</v>
    </oc>
    <nc r="D667"/>
  </rcc>
  <rcc rId="68443" sId="12">
    <oc r="E667" t="inlineStr">
      <is>
        <t>Абдуллаев Басир Абдуллаевич</t>
      </is>
    </oc>
    <nc r="E667"/>
  </rcc>
  <rcc rId="68444" sId="12">
    <oc r="F667" t="inlineStr">
      <is>
        <t>жилой дом</t>
      </is>
    </oc>
    <nc r="F667"/>
  </rcc>
  <rcc rId="68445" sId="12">
    <oc r="G667" t="inlineStr">
      <is>
        <t>Дахадаевский район,                с.Уркарах</t>
      </is>
    </oc>
    <nc r="G667"/>
  </rcc>
  <rcc rId="68446" sId="12">
    <oc r="H667">
      <v>2</v>
    </oc>
    <nc r="H667"/>
  </rcc>
  <rcc rId="68447" sId="12">
    <oc r="I667">
      <v>2</v>
    </oc>
    <nc r="I667"/>
  </rcc>
  <rcc rId="68448" sId="12">
    <oc r="J667">
      <v>0</v>
    </oc>
    <nc r="J667"/>
  </rcc>
  <rcc rId="68449" sId="12">
    <oc r="K667">
      <v>0.4</v>
    </oc>
    <nc r="K667"/>
  </rcc>
  <rcc rId="68450" sId="12">
    <oc r="L667" t="inlineStr">
      <is>
        <t>5/400</t>
      </is>
    </oc>
    <nc r="L667"/>
  </rcc>
  <rcc rId="68451" sId="12">
    <oc r="M667" t="inlineStr">
      <is>
        <t>Ф №4</t>
      </is>
    </oc>
    <nc r="M667"/>
  </rcc>
  <rcc rId="68452" sId="12">
    <oc r="N667" t="inlineStr">
      <is>
        <t>Уркарах-Новая</t>
      </is>
    </oc>
    <nc r="N667"/>
  </rcc>
  <rcc rId="68453" sId="12">
    <oc r="O667">
      <v>42699</v>
    </oc>
    <nc r="O667"/>
  </rcc>
  <rcc rId="68454" sId="12">
    <oc r="P667">
      <v>656</v>
    </oc>
    <nc r="P667"/>
  </rcc>
  <rcc rId="68455" sId="12">
    <oc r="B565" t="inlineStr">
      <is>
        <t>Дахадаевские  РЭС                              ДЭС</t>
      </is>
    </oc>
    <nc r="B565"/>
  </rcc>
  <rcc rId="68456" sId="12">
    <oc r="C565">
      <v>554</v>
    </oc>
    <nc r="C565"/>
  </rcc>
  <rcc rId="68457" sId="12">
    <oc r="D565">
      <v>42682</v>
    </oc>
    <nc r="D565"/>
  </rcc>
  <rcc rId="68458" sId="12">
    <oc r="E565" t="inlineStr">
      <is>
        <t>Алиев Али Шахбанович</t>
      </is>
    </oc>
    <nc r="E565"/>
  </rcc>
  <rcc rId="68459" sId="12">
    <oc r="F565" t="inlineStr">
      <is>
        <t>жилой дом</t>
      </is>
    </oc>
    <nc r="F565"/>
  </rcc>
  <rcc rId="68460" sId="12">
    <oc r="G565" t="inlineStr">
      <is>
        <t>Дахадаевский район, с.Кунки</t>
      </is>
    </oc>
    <nc r="G565"/>
  </rcc>
  <rcc rId="68461" sId="12">
    <oc r="H565">
      <v>5</v>
    </oc>
    <nc r="H565"/>
  </rcc>
  <rcc rId="68462" sId="12">
    <oc r="I565">
      <v>5</v>
    </oc>
    <nc r="I565"/>
  </rcc>
  <rcc rId="68463" sId="12">
    <oc r="J565">
      <v>0</v>
    </oc>
    <nc r="J565"/>
  </rcc>
  <rcc rId="68464" sId="12">
    <oc r="K565">
      <v>0.4</v>
    </oc>
    <nc r="K565"/>
  </rcc>
  <rcc rId="68465" sId="12">
    <oc r="L565" t="inlineStr">
      <is>
        <t>21/100</t>
      </is>
    </oc>
    <nc r="L565"/>
  </rcc>
  <rcc rId="68466" sId="12">
    <oc r="M565" t="inlineStr">
      <is>
        <t>Ф №1</t>
      </is>
    </oc>
    <nc r="M565"/>
  </rcc>
  <rcc rId="68467" sId="12">
    <oc r="N565" t="inlineStr">
      <is>
        <t>Уркута</t>
      </is>
    </oc>
    <nc r="N565"/>
  </rcc>
  <rcc rId="68468" sId="12">
    <oc r="O565">
      <v>42683</v>
    </oc>
    <nc r="O565"/>
  </rcc>
  <rcc rId="68469" sId="12">
    <oc r="P565">
      <v>554</v>
    </oc>
    <nc r="P565"/>
  </rcc>
  <rcc rId="68470" sId="12">
    <oc r="B597" t="inlineStr">
      <is>
        <t>Докузпаринский МУ  ДЭС</t>
      </is>
    </oc>
    <nc r="B597"/>
  </rcc>
  <rcc rId="68471" sId="12">
    <oc r="C597">
      <v>586</v>
    </oc>
    <nc r="C597"/>
  </rcc>
  <rcc rId="68472" sId="12">
    <oc r="D597">
      <v>42683</v>
    </oc>
    <nc r="D597"/>
  </rcc>
  <rcc rId="68473" sId="12">
    <oc r="E597" t="inlineStr">
      <is>
        <t>Магометагаев Руфет Нугметович</t>
      </is>
    </oc>
    <nc r="E597"/>
  </rcc>
  <rcc rId="68474" sId="12">
    <oc r="F597" t="inlineStr">
      <is>
        <t>жилой дом</t>
      </is>
    </oc>
    <nc r="F597"/>
  </rcc>
  <rcc rId="68475" sId="12">
    <oc r="G597" t="inlineStr">
      <is>
        <t>Докузпаринский район, с.Мискинджа</t>
      </is>
    </oc>
    <nc r="G597"/>
  </rcc>
  <rcc rId="68476" sId="12">
    <oc r="H597">
      <v>3</v>
    </oc>
    <nc r="H597"/>
  </rcc>
  <rcc rId="68477" sId="12">
    <oc r="I597">
      <v>3</v>
    </oc>
    <nc r="I597"/>
  </rcc>
  <rcc rId="68478" sId="12">
    <oc r="J597">
      <v>0</v>
    </oc>
    <nc r="J597"/>
  </rcc>
  <rcc rId="68479" sId="12">
    <oc r="K597">
      <v>0.4</v>
    </oc>
    <nc r="K597"/>
  </rcc>
  <rcc rId="68480" sId="12">
    <oc r="L597" t="inlineStr">
      <is>
        <t>5/100</t>
      </is>
    </oc>
    <nc r="L597"/>
  </rcc>
  <rcc rId="68481" sId="12">
    <oc r="M597" t="inlineStr">
      <is>
        <t>Ф №2</t>
      </is>
    </oc>
    <nc r="M597"/>
  </rcc>
  <rcc rId="68482" sId="12">
    <oc r="N597" t="inlineStr">
      <is>
        <t>Усухчай</t>
      </is>
    </oc>
    <nc r="N597"/>
  </rcc>
  <rcc rId="68483" sId="12">
    <oc r="O597">
      <v>42684</v>
    </oc>
    <nc r="O597"/>
  </rcc>
  <rcc rId="68484" sId="12">
    <oc r="P597">
      <v>586</v>
    </oc>
    <nc r="P597"/>
  </rcc>
  <rcc rId="68485" sId="12">
    <oc r="B599" t="inlineStr">
      <is>
        <t>Докузпаринский МУ         ДЭС</t>
      </is>
    </oc>
    <nc r="B599"/>
  </rcc>
  <rcc rId="68486" sId="12">
    <oc r="C599">
      <v>588</v>
    </oc>
    <nc r="C599"/>
  </rcc>
  <rcc rId="68487" sId="12">
    <oc r="D599">
      <v>42683</v>
    </oc>
    <nc r="D599"/>
  </rcc>
  <rcc rId="68488" sId="12">
    <oc r="E599" t="inlineStr">
      <is>
        <t>Мирзоев Гамза Газерович</t>
      </is>
    </oc>
    <nc r="E599"/>
  </rcc>
  <rcc rId="68489" sId="12">
    <oc r="F599" t="inlineStr">
      <is>
        <t>жилой дом</t>
      </is>
    </oc>
    <nc r="F599"/>
  </rcc>
  <rcc rId="68490" sId="12">
    <oc r="G599" t="inlineStr">
      <is>
        <t>Докузпаринский район, с.Мискинджа</t>
      </is>
    </oc>
    <nc r="G599"/>
  </rcc>
  <rcc rId="68491" sId="12">
    <oc r="H599">
      <v>2</v>
    </oc>
    <nc r="H599"/>
  </rcc>
  <rcc rId="68492" sId="12">
    <oc r="I599">
      <v>2</v>
    </oc>
    <nc r="I599"/>
  </rcc>
  <rcc rId="68493" sId="12">
    <oc r="J599">
      <v>0</v>
    </oc>
    <nc r="J599"/>
  </rcc>
  <rcc rId="68494" sId="12">
    <oc r="K599">
      <v>0.4</v>
    </oc>
    <nc r="K599"/>
  </rcc>
  <rcc rId="68495" sId="12">
    <oc r="L599" t="inlineStr">
      <is>
        <t>15/160</t>
      </is>
    </oc>
    <nc r="L599"/>
  </rcc>
  <rcc rId="68496" sId="12">
    <oc r="M599" t="inlineStr">
      <is>
        <t>Ф №2</t>
      </is>
    </oc>
    <nc r="M599"/>
  </rcc>
  <rcc rId="68497" sId="12">
    <oc r="N599" t="inlineStr">
      <is>
        <t>Усухчай</t>
      </is>
    </oc>
    <nc r="N599"/>
  </rcc>
  <rcc rId="68498" sId="12">
    <oc r="O599">
      <v>42684</v>
    </oc>
    <nc r="O599"/>
  </rcc>
  <rcc rId="68499" sId="12">
    <oc r="P599">
      <v>588</v>
    </oc>
    <nc r="P599"/>
  </rcc>
  <rcc rId="68500" sId="12">
    <oc r="B600" t="inlineStr">
      <is>
        <t>Докузпаринский МУ    ДЭС</t>
      </is>
    </oc>
    <nc r="B600"/>
  </rcc>
  <rcc rId="68501" sId="12">
    <oc r="C600">
      <v>589</v>
    </oc>
    <nc r="C600"/>
  </rcc>
  <rcc rId="68502" sId="12">
    <oc r="D600">
      <v>42683</v>
    </oc>
    <nc r="D600"/>
  </rcc>
  <rcc rId="68503" sId="12">
    <oc r="E600" t="inlineStr">
      <is>
        <t>Мурсалова Гюлистан Вердихановна</t>
      </is>
    </oc>
    <nc r="E600"/>
  </rcc>
  <rcc rId="68504" sId="12">
    <oc r="F600" t="inlineStr">
      <is>
        <t>жилой дом</t>
      </is>
    </oc>
    <nc r="F600"/>
  </rcc>
  <rcc rId="68505" sId="12">
    <oc r="G600" t="inlineStr">
      <is>
        <t>Докузпаринский район, с.Мискинджа</t>
      </is>
    </oc>
    <nc r="G600"/>
  </rcc>
  <rcc rId="68506" sId="12">
    <oc r="H600">
      <v>2</v>
    </oc>
    <nc r="H600"/>
  </rcc>
  <rcc rId="68507" sId="12">
    <oc r="I600">
      <v>2</v>
    </oc>
    <nc r="I600"/>
  </rcc>
  <rcc rId="68508" sId="12">
    <oc r="J600">
      <v>0</v>
    </oc>
    <nc r="J600"/>
  </rcc>
  <rcc rId="68509" sId="12">
    <oc r="K600">
      <v>0.4</v>
    </oc>
    <nc r="K600"/>
  </rcc>
  <rcc rId="68510" sId="12">
    <oc r="L600" t="inlineStr">
      <is>
        <t>13/100</t>
      </is>
    </oc>
    <nc r="L600"/>
  </rcc>
  <rcc rId="68511" sId="12">
    <oc r="M600" t="inlineStr">
      <is>
        <t>Ф №2</t>
      </is>
    </oc>
    <nc r="M600"/>
  </rcc>
  <rcc rId="68512" sId="12">
    <oc r="N600" t="inlineStr">
      <is>
        <t>Усухчай</t>
      </is>
    </oc>
    <nc r="N600"/>
  </rcc>
  <rcc rId="68513" sId="12">
    <oc r="O600">
      <v>42684</v>
    </oc>
    <nc r="O600"/>
  </rcc>
  <rcc rId="68514" sId="12">
    <oc r="P600">
      <v>589</v>
    </oc>
    <nc r="P600"/>
  </rcc>
  <rcc rId="68515" sId="12">
    <oc r="B601" t="inlineStr">
      <is>
        <t>Докузпаринский МУ                         ДЭС</t>
      </is>
    </oc>
    <nc r="B601"/>
  </rcc>
  <rcc rId="68516" sId="12">
    <oc r="C601">
      <v>590</v>
    </oc>
    <nc r="C601"/>
  </rcc>
  <rcc rId="68517" sId="12">
    <oc r="D601">
      <v>42683</v>
    </oc>
    <nc r="D601"/>
  </rcc>
  <rcc rId="68518" sId="12">
    <oc r="E601" t="inlineStr">
      <is>
        <t>Мурсалов  Насир Мамедович</t>
      </is>
    </oc>
    <nc r="E601"/>
  </rcc>
  <rcc rId="68519" sId="12">
    <oc r="F601" t="inlineStr">
      <is>
        <t>жилой дом</t>
      </is>
    </oc>
    <nc r="F601"/>
  </rcc>
  <rcc rId="68520" sId="12">
    <oc r="G601" t="inlineStr">
      <is>
        <t>Докузпаринский район, с.Мискинджа</t>
      </is>
    </oc>
    <nc r="G601"/>
  </rcc>
  <rcc rId="68521" sId="12">
    <oc r="H601">
      <v>2</v>
    </oc>
    <nc r="H601"/>
  </rcc>
  <rcc rId="68522" sId="12">
    <oc r="I601">
      <v>2</v>
    </oc>
    <nc r="I601"/>
  </rcc>
  <rcc rId="68523" sId="12">
    <oc r="J601">
      <v>0</v>
    </oc>
    <nc r="J601"/>
  </rcc>
  <rcc rId="68524" sId="12">
    <oc r="K601">
      <v>0.4</v>
    </oc>
    <nc r="K601"/>
  </rcc>
  <rcc rId="68525" sId="12">
    <oc r="L601" t="inlineStr">
      <is>
        <t>15/160</t>
      </is>
    </oc>
    <nc r="L601"/>
  </rcc>
  <rcc rId="68526" sId="12">
    <oc r="M601" t="inlineStr">
      <is>
        <t>Ф №2</t>
      </is>
    </oc>
    <nc r="M601"/>
  </rcc>
  <rcc rId="68527" sId="12">
    <oc r="N601" t="inlineStr">
      <is>
        <t>Усухчай</t>
      </is>
    </oc>
    <nc r="N601"/>
  </rcc>
  <rcc rId="68528" sId="12">
    <oc r="O601">
      <v>42684</v>
    </oc>
    <nc r="O601"/>
  </rcc>
  <rcc rId="68529" sId="12">
    <oc r="P601">
      <v>590</v>
    </oc>
    <nc r="P601"/>
  </rcc>
  <rcc rId="68530" sId="12">
    <oc r="B602" t="inlineStr">
      <is>
        <t>Докузпаринский МУ                            ДЭС</t>
      </is>
    </oc>
    <nc r="B602"/>
  </rcc>
  <rcc rId="68531" sId="12">
    <oc r="C602">
      <v>591</v>
    </oc>
    <nc r="C602"/>
  </rcc>
  <rcc rId="68532" sId="12">
    <oc r="D602">
      <v>42683</v>
    </oc>
    <nc r="D602"/>
  </rcc>
  <rcc rId="68533" sId="12">
    <oc r="E602" t="inlineStr">
      <is>
        <t>Мурсалов  Алискер Саидович</t>
      </is>
    </oc>
    <nc r="E602"/>
  </rcc>
  <rcc rId="68534" sId="12">
    <oc r="F602" t="inlineStr">
      <is>
        <t>жилой дом</t>
      </is>
    </oc>
    <nc r="F602"/>
  </rcc>
  <rcc rId="68535" sId="12">
    <oc r="G602" t="inlineStr">
      <is>
        <t>Докузпаринский район, с.Мискинджа</t>
      </is>
    </oc>
    <nc r="G602"/>
  </rcc>
  <rcc rId="68536" sId="12">
    <oc r="H602">
      <v>2</v>
    </oc>
    <nc r="H602"/>
  </rcc>
  <rcc rId="68537" sId="12">
    <oc r="I602">
      <v>2</v>
    </oc>
    <nc r="I602"/>
  </rcc>
  <rcc rId="68538" sId="12">
    <oc r="J602">
      <v>0</v>
    </oc>
    <nc r="J602"/>
  </rcc>
  <rcc rId="68539" sId="12">
    <oc r="K602">
      <v>0.4</v>
    </oc>
    <nc r="K602"/>
  </rcc>
  <rcc rId="68540" sId="12">
    <oc r="L602" t="inlineStr">
      <is>
        <t>15/160</t>
      </is>
    </oc>
    <nc r="L602"/>
  </rcc>
  <rcc rId="68541" sId="12">
    <oc r="M602" t="inlineStr">
      <is>
        <t>Ф №2</t>
      </is>
    </oc>
    <nc r="M602"/>
  </rcc>
  <rcc rId="68542" sId="12">
    <oc r="N602" t="inlineStr">
      <is>
        <t>Усухчай</t>
      </is>
    </oc>
    <nc r="N602"/>
  </rcc>
  <rcc rId="68543" sId="12">
    <oc r="O602">
      <v>42684</v>
    </oc>
    <nc r="O602"/>
  </rcc>
  <rcc rId="68544" sId="12">
    <oc r="P602">
      <v>591</v>
    </oc>
    <nc r="P602"/>
  </rcc>
  <rcc rId="68545" sId="12">
    <oc r="B603" t="inlineStr">
      <is>
        <t>Докузпаринский МУ                            ДЭС</t>
      </is>
    </oc>
    <nc r="B603"/>
  </rcc>
  <rcc rId="68546" sId="12">
    <oc r="C603">
      <v>592</v>
    </oc>
    <nc r="C603"/>
  </rcc>
  <rcc rId="68547" sId="12">
    <oc r="D603">
      <v>42683</v>
    </oc>
    <nc r="D603"/>
  </rcc>
  <rcc rId="68548" sId="12">
    <oc r="E603" t="inlineStr">
      <is>
        <t>Мурсалов Саид Мамедович</t>
      </is>
    </oc>
    <nc r="E603"/>
  </rcc>
  <rcc rId="68549" sId="12">
    <oc r="F603" t="inlineStr">
      <is>
        <t>жилой дом</t>
      </is>
    </oc>
    <nc r="F603"/>
  </rcc>
  <rcc rId="68550" sId="12">
    <oc r="G603" t="inlineStr">
      <is>
        <t>Докузпаринский район, с.Мискинджа</t>
      </is>
    </oc>
    <nc r="G603"/>
  </rcc>
  <rcc rId="68551" sId="12">
    <oc r="H603">
      <v>2</v>
    </oc>
    <nc r="H603"/>
  </rcc>
  <rcc rId="68552" sId="12">
    <oc r="I603">
      <v>2</v>
    </oc>
    <nc r="I603"/>
  </rcc>
  <rcc rId="68553" sId="12">
    <oc r="J603">
      <v>0</v>
    </oc>
    <nc r="J603"/>
  </rcc>
  <rcc rId="68554" sId="12">
    <oc r="K603">
      <v>0.4</v>
    </oc>
    <nc r="K603"/>
  </rcc>
  <rcc rId="68555" sId="12">
    <oc r="L603" t="inlineStr">
      <is>
        <t>15/100</t>
      </is>
    </oc>
    <nc r="L603"/>
  </rcc>
  <rcc rId="68556" sId="12">
    <oc r="M603" t="inlineStr">
      <is>
        <t>Ф №2</t>
      </is>
    </oc>
    <nc r="M603"/>
  </rcc>
  <rcc rId="68557" sId="12">
    <oc r="N603" t="inlineStr">
      <is>
        <t>Усухчай</t>
      </is>
    </oc>
    <nc r="N603"/>
  </rcc>
  <rcc rId="68558" sId="12">
    <oc r="O603">
      <v>42684</v>
    </oc>
    <nc r="O603"/>
  </rcc>
  <rcc rId="68559" sId="12">
    <oc r="P603">
      <v>592</v>
    </oc>
    <nc r="P603"/>
  </rcc>
  <rcc rId="68560" sId="12">
    <oc r="B604" t="inlineStr">
      <is>
        <t>Докузпаринский МУ                            ДЭС</t>
      </is>
    </oc>
    <nc r="B604"/>
  </rcc>
  <rcc rId="68561" sId="12">
    <oc r="C604">
      <v>593</v>
    </oc>
    <nc r="C604"/>
  </rcc>
  <rcc rId="68562" sId="12">
    <oc r="D604">
      <v>42683</v>
    </oc>
    <nc r="D604"/>
  </rcc>
  <rcc rId="68563" sId="12">
    <oc r="E604" t="inlineStr">
      <is>
        <t>Мурсалов Шериф Саидович</t>
      </is>
    </oc>
    <nc r="E604"/>
  </rcc>
  <rcc rId="68564" sId="12">
    <oc r="F604" t="inlineStr">
      <is>
        <t>жилой дом</t>
      </is>
    </oc>
    <nc r="F604"/>
  </rcc>
  <rcc rId="68565" sId="12">
    <oc r="G604" t="inlineStr">
      <is>
        <t>Докузпаринский район, с.Мискинджа</t>
      </is>
    </oc>
    <nc r="G604"/>
  </rcc>
  <rcc rId="68566" sId="12">
    <oc r="H604">
      <v>2</v>
    </oc>
    <nc r="H604"/>
  </rcc>
  <rcc rId="68567" sId="12">
    <oc r="I604">
      <v>2</v>
    </oc>
    <nc r="I604"/>
  </rcc>
  <rcc rId="68568" sId="12">
    <oc r="J604">
      <v>0</v>
    </oc>
    <nc r="J604"/>
  </rcc>
  <rcc rId="68569" sId="12">
    <oc r="K604">
      <v>0.4</v>
    </oc>
    <nc r="K604"/>
  </rcc>
  <rcc rId="68570" sId="12">
    <oc r="L604" t="inlineStr">
      <is>
        <t>15/160</t>
      </is>
    </oc>
    <nc r="L604"/>
  </rcc>
  <rcc rId="68571" sId="12">
    <oc r="M604" t="inlineStr">
      <is>
        <t>Ф №2</t>
      </is>
    </oc>
    <nc r="M604"/>
  </rcc>
  <rcc rId="68572" sId="12">
    <oc r="N604" t="inlineStr">
      <is>
        <t>Усухчай</t>
      </is>
    </oc>
    <nc r="N604"/>
  </rcc>
  <rcc rId="68573" sId="12">
    <oc r="O604">
      <v>42684</v>
    </oc>
    <nc r="O604"/>
  </rcc>
  <rcc rId="68574" sId="12">
    <oc r="P604">
      <v>593</v>
    </oc>
    <nc r="P604"/>
  </rcc>
  <rcc rId="68575" sId="12">
    <oc r="B454" t="inlineStr">
      <is>
        <t>ЦЭС
БРЭС</t>
      </is>
    </oc>
    <nc r="B454"/>
  </rcc>
  <rcc rId="68576" sId="12">
    <oc r="C454">
      <v>156</v>
    </oc>
    <nc r="C454"/>
  </rcc>
  <rcc rId="68577" sId="12">
    <oc r="D454">
      <v>42681</v>
    </oc>
    <nc r="D454"/>
  </rcc>
  <rcc rId="68578" sId="12">
    <oc r="E454" t="inlineStr">
      <is>
        <t>Юсупов 
Абдула Алавутдинович</t>
      </is>
    </oc>
    <nc r="E454"/>
  </rcc>
  <rcc rId="68579" sId="12">
    <oc r="F454" t="inlineStr">
      <is>
        <t>жилой дом</t>
      </is>
    </oc>
    <nc r="F454"/>
  </rcc>
  <rcc rId="68580" sId="12">
    <oc r="G454" t="inlineStr">
      <is>
        <r>
          <t xml:space="preserve">Буйнакский 
район, </t>
        </r>
        <r>
          <rPr>
            <sz val="10"/>
            <color rgb="FF000000"/>
            <rFont val="Times New Roman"/>
            <family val="1"/>
            <charset val="204"/>
          </rPr>
          <t>с. Халимбекаул</t>
        </r>
      </is>
    </oc>
    <nc r="G454"/>
  </rcc>
  <rcc rId="68581" sId="12">
    <oc r="H454">
      <v>5</v>
    </oc>
    <nc r="H454"/>
  </rcc>
  <rcc rId="68582" sId="12">
    <oc r="I454">
      <v>5</v>
    </oc>
    <nc r="I454"/>
  </rcc>
  <rcc rId="68583" sId="12">
    <oc r="J454">
      <v>0</v>
    </oc>
    <nc r="J454"/>
  </rcc>
  <rcc rId="68584" sId="12">
    <oc r="K454">
      <v>0.4</v>
    </oc>
    <nc r="K454"/>
  </rcc>
  <rcc rId="68585" sId="12">
    <oc r="L454" t="inlineStr">
      <is>
        <t xml:space="preserve">809/160 </t>
      </is>
    </oc>
    <nc r="L454"/>
  </rcc>
  <rcc rId="68586" sId="12">
    <oc r="M454" t="inlineStr">
      <is>
        <t>ф№5</t>
      </is>
    </oc>
    <nc r="M454"/>
  </rcc>
  <rcc rId="68587" sId="12">
    <oc r="N454" t="inlineStr">
      <is>
        <t>Халимбекаул</t>
      </is>
    </oc>
    <nc r="N454"/>
  </rcc>
  <rcc rId="68588" sId="12">
    <oc r="O454">
      <v>42681</v>
    </oc>
    <nc r="O454"/>
  </rcc>
  <rcc rId="68589" sId="12">
    <oc r="P454">
      <v>156</v>
    </oc>
    <nc r="P454"/>
  </rcc>
  <rcc rId="68590" sId="12">
    <oc r="B459" t="inlineStr">
      <is>
        <t>ЦЭС
БРЭС</t>
      </is>
    </oc>
    <nc r="B459"/>
  </rcc>
  <rcc rId="68591" sId="12">
    <oc r="C459">
      <v>161</v>
    </oc>
    <nc r="C459"/>
  </rcc>
  <rcc rId="68592" sId="12">
    <oc r="D459">
      <v>42697</v>
    </oc>
    <nc r="D459"/>
  </rcc>
  <rcc rId="68593" sId="12">
    <oc r="E459" t="inlineStr">
      <is>
        <t>Адильгереев 
 Алиасхаб Джунайтдинович</t>
      </is>
    </oc>
    <nc r="E459"/>
  </rcc>
  <rcc rId="68594" sId="12">
    <oc r="F459" t="inlineStr">
      <is>
        <t>жилой дом</t>
      </is>
    </oc>
    <nc r="F459"/>
  </rcc>
  <rcc rId="68595" sId="12">
    <oc r="G459" t="inlineStr">
      <is>
        <r>
          <t xml:space="preserve">Буйнакский 
район, </t>
        </r>
        <r>
          <rPr>
            <b/>
            <sz val="12"/>
            <color rgb="FF000000"/>
            <rFont val="Times New Roman"/>
            <family val="1"/>
            <charset val="204"/>
          </rPr>
          <t>с. Халимбекаул</t>
        </r>
      </is>
    </oc>
    <nc r="G459"/>
  </rcc>
  <rcc rId="68596" sId="12">
    <oc r="H459">
      <v>5</v>
    </oc>
    <nc r="H459"/>
  </rcc>
  <rcc rId="68597" sId="12">
    <oc r="I459">
      <v>5</v>
    </oc>
    <nc r="I459"/>
  </rcc>
  <rcc rId="68598" sId="12">
    <oc r="J459">
      <v>0</v>
    </oc>
    <nc r="J459"/>
  </rcc>
  <rcc rId="68599" sId="12">
    <oc r="K459">
      <v>0.4</v>
    </oc>
    <nc r="K459"/>
  </rcc>
  <rcc rId="68600" sId="12">
    <oc r="L459" t="inlineStr">
      <is>
        <t xml:space="preserve">789/100 </t>
      </is>
    </oc>
    <nc r="L459"/>
  </rcc>
  <rcc rId="68601" sId="12">
    <oc r="M459" t="inlineStr">
      <is>
        <t>ф №4</t>
      </is>
    </oc>
    <nc r="M459"/>
  </rcc>
  <rcc rId="68602" sId="12">
    <oc r="N459" t="inlineStr">
      <is>
        <t>Халимбекаул</t>
      </is>
    </oc>
    <nc r="N459"/>
  </rcc>
  <rcc rId="68603" sId="12">
    <oc r="O459">
      <v>42697</v>
    </oc>
    <nc r="O459"/>
  </rcc>
  <rcc rId="68604" sId="12">
    <oc r="P459">
      <v>161</v>
    </oc>
    <nc r="P459"/>
  </rcc>
  <rcc rId="68605" sId="12">
    <oc r="B372" t="inlineStr">
      <is>
        <t>Буйнакские РЭС</t>
      </is>
    </oc>
    <nc r="B372"/>
  </rcc>
  <rcc rId="68606" sId="12">
    <oc r="C372">
      <v>2331</v>
    </oc>
    <nc r="C372"/>
  </rcc>
  <rcc rId="68607" sId="12">
    <oc r="D372">
      <v>42732</v>
    </oc>
    <nc r="D372"/>
  </rcc>
  <rcc rId="68608" sId="12">
    <oc r="E372" t="inlineStr">
      <is>
        <t>Кагиров Халит Гаджиевич</t>
      </is>
    </oc>
    <nc r="E372"/>
  </rcc>
  <rcc rId="68609" sId="12">
    <oc r="F372" t="inlineStr">
      <is>
        <t>магазин</t>
      </is>
    </oc>
    <nc r="F372"/>
  </rcc>
  <rcc rId="68610" sId="12">
    <oc r="G372" t="inlineStr">
      <is>
        <t>РД, Буйнакский район, с. Халимбекаул</t>
      </is>
    </oc>
    <nc r="G372"/>
  </rcc>
  <rcc rId="68611" sId="12">
    <oc r="H372">
      <v>5</v>
    </oc>
    <nc r="H372"/>
  </rcc>
  <rcc rId="68612" sId="12">
    <oc r="I372">
      <v>5</v>
    </oc>
    <nc r="I372"/>
  </rcc>
  <rcc rId="68613" sId="12">
    <oc r="J372">
      <v>0</v>
    </oc>
    <nc r="J372"/>
  </rcc>
  <rcc rId="68614" sId="12">
    <oc r="K372">
      <v>0.4</v>
    </oc>
    <nc r="K372"/>
  </rcc>
  <rcc rId="68615" sId="12">
    <oc r="L372" t="inlineStr">
      <is>
        <t>73/250</t>
      </is>
    </oc>
    <nc r="L372"/>
  </rcc>
  <rcc rId="68616" sId="12">
    <oc r="M372" t="inlineStr">
      <is>
        <t>ф № 4</t>
      </is>
    </oc>
    <nc r="M372"/>
  </rcc>
  <rcc rId="68617" sId="12">
    <oc r="N372" t="inlineStr">
      <is>
        <t xml:space="preserve">Халимбекаул  </t>
      </is>
    </oc>
    <nc r="N372"/>
  </rcc>
  <rcc rId="68618" sId="12">
    <oc r="O372">
      <v>42734</v>
    </oc>
    <nc r="O372"/>
  </rcc>
  <rcc rId="68619" sId="12">
    <oc r="P372">
      <v>2374</v>
    </oc>
    <nc r="P372"/>
  </rcc>
  <rcc rId="68620" sId="12">
    <oc r="B173" t="inlineStr">
      <is>
        <t>Бабаюртовские РЭС</t>
      </is>
    </oc>
    <nc r="B173"/>
  </rcc>
  <rcc rId="68621" sId="12">
    <oc r="C173">
      <v>2125</v>
    </oc>
    <nc r="C173"/>
  </rcc>
  <rcc rId="68622" sId="12">
    <oc r="D173">
      <v>42703</v>
    </oc>
    <nc r="D173"/>
  </rcc>
  <rcc rId="68623" sId="12">
    <oc r="E173" t="inlineStr">
      <is>
        <t>Зубаиров Шагавутдин Магомедович</t>
      </is>
    </oc>
    <nc r="E173"/>
  </rcc>
  <rcc rId="68624" sId="12">
    <oc r="F173" t="inlineStr">
      <is>
        <t>ферма</t>
      </is>
    </oc>
    <nc r="F173"/>
  </rcc>
  <rcc rId="68625" sId="12">
    <oc r="G173" t="inlineStr">
      <is>
        <t>РД, Бабаюртовский район, с.Хамамат-Юрт</t>
      </is>
    </oc>
    <nc r="G173"/>
  </rcc>
  <rcc rId="68626" sId="12">
    <oc r="H173">
      <v>15</v>
    </oc>
    <nc r="H173"/>
  </rcc>
  <rcc rId="68627" sId="12">
    <oc r="I173">
      <v>15</v>
    </oc>
    <nc r="I173"/>
  </rcc>
  <rcc rId="68628" sId="12">
    <oc r="J173">
      <v>0</v>
    </oc>
    <nc r="J173"/>
  </rcc>
  <rcc rId="68629" sId="12">
    <oc r="K173">
      <v>10</v>
    </oc>
    <nc r="K173"/>
  </rcc>
  <rcc rId="68630" sId="12">
    <oc r="L173" t="inlineStr">
      <is>
        <t>25 кВА</t>
      </is>
    </oc>
    <nc r="L173"/>
  </rcc>
  <rcc rId="68631" sId="12">
    <oc r="M173" t="inlineStr">
      <is>
        <t>ф №5</t>
      </is>
    </oc>
    <nc r="M173"/>
  </rcc>
  <rcc rId="68632" sId="12">
    <oc r="N173" t="inlineStr">
      <is>
        <t>Хамаматюрт 35/10 кВ</t>
      </is>
    </oc>
    <nc r="N173"/>
  </rcc>
  <rcc rId="68633" sId="12">
    <oc r="O173">
      <v>42704</v>
    </oc>
    <nc r="O173"/>
  </rcc>
  <rcc rId="68634" sId="12">
    <oc r="P173">
      <v>2175</v>
    </oc>
    <nc r="P173"/>
  </rcc>
  <rcc rId="68635" sId="12">
    <oc r="B605" t="inlineStr">
      <is>
        <t>Хивский МУ №20             ДЭС</t>
      </is>
    </oc>
    <nc r="B605"/>
  </rcc>
  <rcc rId="68636" sId="12">
    <oc r="C605">
      <v>594</v>
    </oc>
    <nc r="C605"/>
  </rcc>
  <rcc rId="68637" sId="12">
    <oc r="D605">
      <v>42683</v>
    </oc>
    <nc r="D605"/>
  </rcc>
  <rcc rId="68638" sId="12">
    <oc r="E605" t="inlineStr">
      <is>
        <t>Юсуфов Герейхан Абдулгамидович</t>
      </is>
    </oc>
    <nc r="E605"/>
  </rcc>
  <rcc rId="68639" sId="12">
    <oc r="F605" t="inlineStr">
      <is>
        <t>жилой дом</t>
      </is>
    </oc>
    <nc r="F605"/>
  </rcc>
  <rcc rId="68640" sId="12">
    <oc r="G605" t="inlineStr">
      <is>
        <t>Хивский район,    с.Юхари-Ярак</t>
      </is>
    </oc>
    <nc r="G605"/>
  </rcc>
  <rcc rId="68641" sId="12">
    <oc r="H605">
      <v>3</v>
    </oc>
    <nc r="H605"/>
  </rcc>
  <rcc rId="68642" sId="12">
    <oc r="I605">
      <v>3</v>
    </oc>
    <nc r="I605"/>
  </rcc>
  <rcc rId="68643" sId="12">
    <oc r="J605">
      <v>0</v>
    </oc>
    <nc r="J605"/>
  </rcc>
  <rcc rId="68644" sId="12">
    <oc r="K605">
      <v>0.4</v>
    </oc>
    <nc r="K605"/>
  </rcc>
  <rcc rId="68645" sId="12">
    <oc r="L605" t="inlineStr">
      <is>
        <t>14/63</t>
      </is>
    </oc>
    <nc r="L605"/>
  </rcc>
  <rcc rId="68646" sId="12">
    <oc r="M605" t="inlineStr">
      <is>
        <t>Ф №3</t>
      </is>
    </oc>
    <nc r="M605"/>
  </rcc>
  <rcc rId="68647" sId="12">
    <oc r="N605" t="inlineStr">
      <is>
        <t>Хив</t>
      </is>
    </oc>
    <nc r="N605"/>
  </rcc>
  <rcc rId="68648" sId="12">
    <oc r="O605">
      <v>42684</v>
    </oc>
    <nc r="O605"/>
  </rcc>
  <rcc rId="68649" sId="12">
    <oc r="P605">
      <v>594</v>
    </oc>
    <nc r="P605"/>
  </rcc>
  <rcc rId="68650" sId="12">
    <oc r="B606" t="inlineStr">
      <is>
        <t>Хивский МУ     ДЭС</t>
      </is>
    </oc>
    <nc r="B606"/>
  </rcc>
  <rcc rId="68651" sId="12">
    <oc r="C606">
      <v>595</v>
    </oc>
    <nc r="C606"/>
  </rcc>
  <rcc rId="68652" sId="12">
    <oc r="D606">
      <v>42683</v>
    </oc>
    <nc r="D606"/>
  </rcc>
  <rcc rId="68653" sId="12">
    <oc r="E606" t="inlineStr">
      <is>
        <t>Галимова Селимат Гаджикурбановна</t>
      </is>
    </oc>
    <nc r="E606"/>
  </rcc>
  <rcc rId="68654" sId="12">
    <oc r="F606" t="inlineStr">
      <is>
        <t>жилой дом</t>
      </is>
    </oc>
    <nc r="F606"/>
  </rcc>
  <rcc rId="68655" sId="12">
    <oc r="G606" t="inlineStr">
      <is>
        <t>Хивский район,    с.Хоредж</t>
      </is>
    </oc>
    <nc r="G606"/>
  </rcc>
  <rcc rId="68656" sId="12">
    <oc r="H606">
      <v>3</v>
    </oc>
    <nc r="H606"/>
  </rcc>
  <rcc rId="68657" sId="12">
    <oc r="I606">
      <v>3</v>
    </oc>
    <nc r="I606"/>
  </rcc>
  <rcc rId="68658" sId="12">
    <oc r="J606">
      <v>0</v>
    </oc>
    <nc r="J606"/>
  </rcc>
  <rcc rId="68659" sId="12">
    <oc r="K606">
      <v>0.4</v>
    </oc>
    <nc r="K606"/>
  </rcc>
  <rcc rId="68660" sId="12">
    <oc r="L606" t="inlineStr">
      <is>
        <t>1а/40</t>
      </is>
    </oc>
    <nc r="L606"/>
  </rcc>
  <rcc rId="68661" sId="12">
    <oc r="M606" t="inlineStr">
      <is>
        <t>Ф №3</t>
      </is>
    </oc>
    <nc r="M606"/>
  </rcc>
  <rcc rId="68662" sId="12">
    <oc r="N606" t="inlineStr">
      <is>
        <t>Хив</t>
      </is>
    </oc>
    <nc r="N606"/>
  </rcc>
  <rcc rId="68663" sId="12">
    <oc r="O606">
      <v>42684</v>
    </oc>
    <nc r="O606"/>
  </rcc>
  <rcc rId="68664" sId="12">
    <oc r="P606">
      <v>595</v>
    </oc>
    <nc r="P606"/>
  </rcc>
  <rcc rId="68665" sId="12">
    <oc r="B615" t="inlineStr">
      <is>
        <t>Хивский МУ                        ДЭС</t>
      </is>
    </oc>
    <nc r="B615"/>
  </rcc>
  <rcc rId="68666" sId="12">
    <oc r="C615">
      <v>604</v>
    </oc>
    <nc r="C615"/>
  </rcc>
  <rcc rId="68667" sId="12">
    <oc r="D615">
      <v>42684</v>
    </oc>
    <nc r="D615"/>
  </rcc>
  <rcc rId="68668" sId="12">
    <oc r="E615" t="inlineStr">
      <is>
        <t>Самурханова Мислимат Бадирхановна</t>
      </is>
    </oc>
    <nc r="E615"/>
  </rcc>
  <rcc rId="68669" sId="12">
    <oc r="F615" t="inlineStr">
      <is>
        <t>жилой дом</t>
      </is>
    </oc>
    <nc r="F615"/>
  </rcc>
  <rcc rId="68670" sId="12">
    <oc r="G615" t="inlineStr">
      <is>
        <t>Хивский район,                  с. Хив, ул.Т.Юзбекова,14</t>
      </is>
    </oc>
    <nc r="G615"/>
  </rcc>
  <rcc rId="68671" sId="12">
    <oc r="H615">
      <v>3</v>
    </oc>
    <nc r="H615"/>
  </rcc>
  <rcc rId="68672" sId="12">
    <oc r="I615">
      <v>3</v>
    </oc>
    <nc r="I615"/>
  </rcc>
  <rcc rId="68673" sId="12">
    <oc r="J615">
      <v>0</v>
    </oc>
    <nc r="J615"/>
  </rcc>
  <rcc rId="68674" sId="12">
    <oc r="K615">
      <v>0.4</v>
    </oc>
    <nc r="K615"/>
  </rcc>
  <rcc rId="68675" sId="12">
    <oc r="L615" t="inlineStr">
      <is>
        <t>6/160</t>
      </is>
    </oc>
    <nc r="L615"/>
  </rcc>
  <rcc rId="68676" sId="12">
    <oc r="M615" t="inlineStr">
      <is>
        <t>Ф №2</t>
      </is>
    </oc>
    <nc r="M615"/>
  </rcc>
  <rcc rId="68677" sId="12">
    <oc r="N615" t="inlineStr">
      <is>
        <t>Хив</t>
      </is>
    </oc>
    <nc r="N615"/>
  </rcc>
  <rcc rId="68678" sId="12">
    <oc r="O615">
      <v>42685</v>
    </oc>
    <nc r="O615"/>
  </rcc>
  <rcc rId="68679" sId="12">
    <oc r="P615">
      <v>604</v>
    </oc>
    <nc r="P615"/>
  </rcc>
  <rcc rId="68680" sId="12">
    <oc r="B645" t="inlineStr">
      <is>
        <t>Хивский МУ  ДЭС</t>
      </is>
    </oc>
    <nc r="B645"/>
  </rcc>
  <rcc rId="68681" sId="12">
    <oc r="C645">
      <v>634</v>
    </oc>
    <nc r="C645"/>
  </rcc>
  <rcc rId="68682" sId="12">
    <oc r="D645">
      <v>42691</v>
    </oc>
    <nc r="D645"/>
  </rcc>
  <rcc rId="68683" sId="12">
    <oc r="E645" t="inlineStr">
      <is>
        <t>Ибрагимов  Фазудин Зейнудинович</t>
      </is>
    </oc>
    <nc r="E645"/>
  </rcc>
  <rcc rId="68684" sId="12">
    <oc r="F645" t="inlineStr">
      <is>
        <t>жилой дом</t>
      </is>
    </oc>
    <nc r="F645"/>
  </rcc>
  <rcc rId="68685" sId="12">
    <oc r="G645" t="inlineStr">
      <is>
        <t>Хивский район,                         с. Хоредж</t>
      </is>
    </oc>
    <nc r="G645"/>
  </rcc>
  <rcc rId="68686" sId="12">
    <oc r="H645">
      <v>5</v>
    </oc>
    <nc r="H645"/>
  </rcc>
  <rcc rId="68687" sId="12">
    <oc r="I645">
      <v>5</v>
    </oc>
    <nc r="I645"/>
  </rcc>
  <rcc rId="68688" sId="12">
    <oc r="J645">
      <v>0</v>
    </oc>
    <nc r="J645"/>
  </rcc>
  <rcc rId="68689" sId="12">
    <oc r="K645">
      <v>0.4</v>
    </oc>
    <nc r="K645"/>
  </rcc>
  <rcc rId="68690" sId="12">
    <oc r="L645" t="inlineStr">
      <is>
        <t>1/100</t>
      </is>
    </oc>
    <nc r="L645"/>
  </rcc>
  <rcc rId="68691" sId="12">
    <oc r="M645" t="inlineStr">
      <is>
        <t>Ф №3</t>
      </is>
    </oc>
    <nc r="M645"/>
  </rcc>
  <rcc rId="68692" sId="12">
    <oc r="N645" t="inlineStr">
      <is>
        <t>Хив</t>
      </is>
    </oc>
    <nc r="N645"/>
  </rcc>
  <rcc rId="68693" sId="12">
    <oc r="O645">
      <v>42692</v>
    </oc>
    <nc r="O645"/>
  </rcc>
  <rcc rId="68694" sId="12">
    <oc r="P645">
      <v>634</v>
    </oc>
    <nc r="P645"/>
  </rcc>
  <rcc rId="68695" sId="12">
    <oc r="B646" t="inlineStr">
      <is>
        <t>Хивский МУ  ДЭС</t>
      </is>
    </oc>
    <nc r="B646"/>
  </rcc>
  <rcc rId="68696" sId="12">
    <oc r="C646">
      <v>635</v>
    </oc>
    <nc r="C646"/>
  </rcc>
  <rcc rId="68697" sId="12">
    <oc r="D646">
      <v>42691</v>
    </oc>
    <nc r="D646"/>
  </rcc>
  <rcc rId="68698" sId="12">
    <oc r="E646" t="inlineStr">
      <is>
        <t>Аскеров Алладин Амирханович</t>
      </is>
    </oc>
    <nc r="E646"/>
  </rcc>
  <rcc rId="68699" sId="12">
    <oc r="F646" t="inlineStr">
      <is>
        <t>жилой дом</t>
      </is>
    </oc>
    <nc r="F646"/>
  </rcc>
  <rcc rId="68700" sId="12">
    <oc r="G646" t="inlineStr">
      <is>
        <t>Хивский район,                         с. Хоредж, ул.Варзулик ,10</t>
      </is>
    </oc>
    <nc r="G646"/>
  </rcc>
  <rcc rId="68701" sId="12">
    <oc r="H646">
      <v>5</v>
    </oc>
    <nc r="H646"/>
  </rcc>
  <rcc rId="68702" sId="12">
    <oc r="I646">
      <v>5</v>
    </oc>
    <nc r="I646"/>
  </rcc>
  <rcc rId="68703" sId="12">
    <oc r="J646">
      <v>0</v>
    </oc>
    <nc r="J646"/>
  </rcc>
  <rcc rId="68704" sId="12">
    <oc r="K646">
      <v>0.4</v>
    </oc>
    <nc r="K646"/>
  </rcc>
  <rcc rId="68705" sId="12">
    <oc r="L646" t="inlineStr">
      <is>
        <t>2/250</t>
      </is>
    </oc>
    <nc r="L646"/>
  </rcc>
  <rcc rId="68706" sId="12">
    <oc r="M646" t="inlineStr">
      <is>
        <t>Ф №3</t>
      </is>
    </oc>
    <nc r="M646"/>
  </rcc>
  <rcc rId="68707" sId="12">
    <oc r="N646" t="inlineStr">
      <is>
        <t>Хив</t>
      </is>
    </oc>
    <nc r="N646"/>
  </rcc>
  <rcc rId="68708" sId="12">
    <oc r="O646">
      <v>42692</v>
    </oc>
    <nc r="O646"/>
  </rcc>
  <rcc rId="68709" sId="12">
    <oc r="P646">
      <v>635</v>
    </oc>
    <nc r="P646"/>
  </rcc>
  <rcc rId="68710" sId="12">
    <oc r="B647" t="inlineStr">
      <is>
        <t>Хивский МУ  ДЭС</t>
      </is>
    </oc>
    <nc r="B647"/>
  </rcc>
  <rcc rId="68711" sId="12">
    <oc r="C647">
      <v>636</v>
    </oc>
    <nc r="C647"/>
  </rcc>
  <rcc rId="68712" sId="12">
    <oc r="D647">
      <v>42691</v>
    </oc>
    <nc r="D647"/>
  </rcc>
  <rcc rId="68713" sId="12">
    <oc r="E647" t="inlineStr">
      <is>
        <t>Гусейнова Ревана Амирчубановна</t>
      </is>
    </oc>
    <nc r="E647"/>
  </rcc>
  <rcc rId="68714" sId="12">
    <oc r="F647" t="inlineStr">
      <is>
        <t>жилой дом</t>
      </is>
    </oc>
    <nc r="F647"/>
  </rcc>
  <rcc rId="68715" sId="12">
    <oc r="G647" t="inlineStr">
      <is>
        <t>Хивский район, с. Хив, ул.Джалавханова,10</t>
      </is>
    </oc>
    <nc r="G647"/>
  </rcc>
  <rcc rId="68716" sId="12">
    <oc r="H647">
      <v>5</v>
    </oc>
    <nc r="H647"/>
  </rcc>
  <rcc rId="68717" sId="12">
    <oc r="I647">
      <v>5</v>
    </oc>
    <nc r="I647"/>
  </rcc>
  <rcc rId="68718" sId="12">
    <oc r="J647">
      <v>0</v>
    </oc>
    <nc r="J647"/>
  </rcc>
  <rcc rId="68719" sId="12">
    <oc r="K647">
      <v>0.4</v>
    </oc>
    <nc r="K647"/>
  </rcc>
  <rcc rId="68720" sId="12">
    <oc r="L647" t="inlineStr">
      <is>
        <t>3/160</t>
      </is>
    </oc>
    <nc r="L647"/>
  </rcc>
  <rcc rId="68721" sId="12">
    <oc r="M647" t="inlineStr">
      <is>
        <t>Ф №2</t>
      </is>
    </oc>
    <nc r="M647"/>
  </rcc>
  <rcc rId="68722" sId="12">
    <oc r="N647" t="inlineStr">
      <is>
        <t>Хив</t>
      </is>
    </oc>
    <nc r="N647"/>
  </rcc>
  <rcc rId="68723" sId="12">
    <oc r="O647">
      <v>42692</v>
    </oc>
    <nc r="O647"/>
  </rcc>
  <rcc rId="68724" sId="12">
    <oc r="P647">
      <v>636</v>
    </oc>
    <nc r="P647"/>
  </rcc>
  <rcc rId="68725" sId="12">
    <oc r="B648" t="inlineStr">
      <is>
        <t>Хивский МУ  ДЭС</t>
      </is>
    </oc>
    <nc r="B648"/>
  </rcc>
  <rcc rId="68726" sId="12">
    <oc r="C648">
      <v>637</v>
    </oc>
    <nc r="C648"/>
  </rcc>
  <rcc rId="68727" sId="12">
    <oc r="D648">
      <v>42691</v>
    </oc>
    <nc r="D648"/>
  </rcc>
  <rcc rId="68728" sId="12">
    <oc r="E648" t="inlineStr">
      <is>
        <t>Гюлечова Нарунж Минбудаговна</t>
      </is>
    </oc>
    <nc r="E648"/>
  </rcc>
  <rcc rId="68729" sId="12">
    <oc r="F648" t="inlineStr">
      <is>
        <t>жилой дом</t>
      </is>
    </oc>
    <nc r="F648"/>
  </rcc>
  <rcc rId="68730" sId="12">
    <oc r="G648" t="inlineStr">
      <is>
        <t>Хивский район, с. Хив, ул.Ханмагомедова,23</t>
      </is>
    </oc>
    <nc r="G648"/>
  </rcc>
  <rcc rId="68731" sId="12">
    <oc r="H648">
      <v>5</v>
    </oc>
    <nc r="H648"/>
  </rcc>
  <rcc rId="68732" sId="12">
    <oc r="I648">
      <v>5</v>
    </oc>
    <nc r="I648"/>
  </rcc>
  <rcc rId="68733" sId="12">
    <oc r="J648">
      <v>0</v>
    </oc>
    <nc r="J648"/>
  </rcc>
  <rcc rId="68734" sId="12">
    <oc r="K648">
      <v>0.4</v>
    </oc>
    <nc r="K648"/>
  </rcc>
  <rcc rId="68735" sId="12">
    <oc r="L648" t="inlineStr">
      <is>
        <t>6/160</t>
      </is>
    </oc>
    <nc r="L648"/>
  </rcc>
  <rcc rId="68736" sId="12">
    <oc r="M648" t="inlineStr">
      <is>
        <t>Ф №2</t>
      </is>
    </oc>
    <nc r="M648"/>
  </rcc>
  <rcc rId="68737" sId="12">
    <oc r="N648" t="inlineStr">
      <is>
        <t>Хив</t>
      </is>
    </oc>
    <nc r="N648"/>
  </rcc>
  <rcc rId="68738" sId="12">
    <oc r="O648">
      <v>42692</v>
    </oc>
    <nc r="O648"/>
  </rcc>
  <rcc rId="68739" sId="12">
    <oc r="P648">
      <v>637</v>
    </oc>
    <nc r="P648"/>
  </rcc>
  <rcc rId="68740" sId="12">
    <oc r="B708" t="inlineStr">
      <is>
        <t>Хивский МУ ДЭС</t>
      </is>
    </oc>
    <nc r="B708"/>
  </rcc>
  <rcc rId="68741" sId="12">
    <oc r="C708">
      <v>697</v>
    </oc>
    <nc r="C708"/>
  </rcc>
  <rcc rId="68742" sId="12">
    <oc r="D708">
      <v>42705</v>
    </oc>
    <nc r="D708"/>
  </rcc>
  <rcc rId="68743" sId="12">
    <oc r="E708" t="inlineStr">
      <is>
        <t>Вердиев Макидин Ибрагимович</t>
      </is>
    </oc>
    <nc r="E708"/>
  </rcc>
  <rcc rId="68744" sId="12">
    <oc r="F708" t="inlineStr">
      <is>
        <t>жилой дом</t>
      </is>
    </oc>
    <nc r="F708"/>
  </rcc>
  <rcc rId="68745" sId="12">
    <oc r="G708" t="inlineStr">
      <is>
        <t>Хивский район,               с.Архит</t>
      </is>
    </oc>
    <nc r="G708"/>
  </rcc>
  <rcc rId="68746" sId="12">
    <oc r="H708">
      <v>3</v>
    </oc>
    <nc r="H708"/>
  </rcc>
  <rcc rId="68747" sId="12">
    <oc r="I708">
      <v>3</v>
    </oc>
    <nc r="I708"/>
  </rcc>
  <rcc rId="68748" sId="12">
    <oc r="J708">
      <v>0</v>
    </oc>
    <nc r="J708"/>
  </rcc>
  <rcc rId="68749" sId="12">
    <oc r="K708">
      <v>0.4</v>
    </oc>
    <nc r="K708"/>
  </rcc>
  <rcc rId="68750" sId="12">
    <oc r="L708" t="inlineStr">
      <is>
        <t>5/160</t>
      </is>
    </oc>
    <nc r="L708"/>
  </rcc>
  <rcc rId="68751" sId="12">
    <oc r="M708" t="inlineStr">
      <is>
        <t>Ф №1</t>
      </is>
    </oc>
    <nc r="M708"/>
  </rcc>
  <rcc rId="68752" sId="12">
    <oc r="N708" t="inlineStr">
      <is>
        <t>Хив</t>
      </is>
    </oc>
    <nc r="N708"/>
  </rcc>
  <rcc rId="68753" sId="12">
    <oc r="O708">
      <v>42706</v>
    </oc>
    <nc r="O708"/>
  </rcc>
  <rcc rId="68754" sId="12">
    <oc r="P708">
      <v>697</v>
    </oc>
    <nc r="P708"/>
  </rcc>
  <rcc rId="68755" sId="12">
    <oc r="B755" t="inlineStr">
      <is>
        <t>Хунзахский МУ</t>
      </is>
    </oc>
    <nc r="B755"/>
  </rcc>
  <rcc rId="68756" sId="12">
    <oc r="C755">
      <v>372</v>
    </oc>
    <nc r="C755"/>
  </rcc>
  <rcc rId="68757" sId="12">
    <oc r="D755">
      <v>42710</v>
    </oc>
    <nc r="D755"/>
  </rcc>
  <rcc rId="68758" sId="12">
    <oc r="E755" t="inlineStr">
      <is>
        <t>Магомедов Муслим Насрудинович</t>
      </is>
    </oc>
    <nc r="E755"/>
  </rcc>
  <rcc rId="68759" sId="12">
    <oc r="F755" t="inlineStr">
      <is>
        <t>жилой дом</t>
      </is>
    </oc>
    <nc r="F755"/>
  </rcc>
  <rcc rId="68760" sId="12">
    <oc r="G755" t="inlineStr">
      <is>
        <t>РД, Хунзахский  район, сел. Ках</t>
      </is>
    </oc>
    <nc r="G755"/>
  </rcc>
  <rcc rId="68761" sId="12">
    <oc r="H755">
      <v>15</v>
    </oc>
    <nc r="H755"/>
  </rcc>
  <rcc rId="68762" sId="12">
    <oc r="I755">
      <v>15</v>
    </oc>
    <nc r="I755"/>
  </rcc>
  <rcc rId="68763" sId="12">
    <oc r="J755">
      <v>0</v>
    </oc>
    <nc r="J755"/>
  </rcc>
  <rcc rId="68764" sId="12">
    <oc r="K755">
      <v>0.4</v>
    </oc>
    <nc r="K755"/>
  </rcc>
  <rcc rId="68765" sId="12">
    <oc r="L755" t="inlineStr">
      <is>
        <t>18/250</t>
      </is>
    </oc>
    <nc r="L755"/>
  </rcc>
  <rcc rId="68766" sId="12">
    <oc r="M755" t="inlineStr">
      <is>
        <t>Ф№4</t>
      </is>
    </oc>
    <nc r="M755"/>
  </rcc>
  <rcc rId="68767" sId="12">
    <oc r="N755" t="inlineStr">
      <is>
        <t>Хунзах</t>
      </is>
    </oc>
    <nc r="N755"/>
  </rcc>
  <rcc rId="68768" sId="12">
    <oc r="O755">
      <v>42713</v>
    </oc>
    <nc r="O755"/>
  </rcc>
  <rcc rId="68769" sId="12">
    <oc r="P755">
      <v>372</v>
    </oc>
    <nc r="P755"/>
  </rcc>
  <rcc rId="68770" sId="12">
    <oc r="B146" t="inlineStr">
      <is>
        <t>Хунзахские РЭС</t>
      </is>
    </oc>
    <nc r="B146"/>
  </rcc>
  <rcc rId="68771" sId="12">
    <oc r="C146">
      <v>2108</v>
    </oc>
    <nc r="C146"/>
  </rcc>
  <rcc rId="68772" sId="12">
    <oc r="D146">
      <v>42698</v>
    </oc>
    <nc r="D146"/>
  </rcc>
  <rcc rId="68773" sId="12">
    <oc r="E146" t="inlineStr">
      <is>
        <t>Казанбиева Загират Магомедовна</t>
      </is>
    </oc>
    <nc r="E146"/>
  </rcc>
  <rcc rId="68774" sId="12">
    <oc r="F146" t="inlineStr">
      <is>
        <t>магазин</t>
      </is>
    </oc>
    <nc r="F146"/>
  </rcc>
  <rcc rId="68775" sId="12">
    <oc r="G146" t="inlineStr">
      <is>
        <t>РД, Хунзахский район, с.Арани</t>
      </is>
    </oc>
    <nc r="G146"/>
  </rcc>
  <rcc rId="68776" sId="12">
    <oc r="H146">
      <v>5</v>
    </oc>
    <nc r="H146"/>
  </rcc>
  <rcc rId="68777" sId="12">
    <oc r="I146">
      <v>5</v>
    </oc>
    <nc r="I146"/>
  </rcc>
  <rcc rId="68778" sId="12">
    <oc r="J146">
      <v>0</v>
    </oc>
    <nc r="J146"/>
  </rcc>
  <rcc rId="68779" sId="12">
    <oc r="K146">
      <v>0.4</v>
    </oc>
    <nc r="K146"/>
  </rcc>
  <rcc rId="68780" sId="12">
    <oc r="L146" t="inlineStr">
      <is>
        <t>1/400</t>
      </is>
    </oc>
    <nc r="L146"/>
  </rcc>
  <rcc rId="68781" sId="12">
    <oc r="M146" t="inlineStr">
      <is>
        <t>ф №6</t>
      </is>
    </oc>
    <nc r="M146"/>
  </rcc>
  <rcc rId="68782" sId="12">
    <oc r="N146" t="inlineStr">
      <is>
        <t>Хунзах      110/10 кВ</t>
      </is>
    </oc>
    <nc r="N146"/>
  </rcc>
  <rcc rId="68783" sId="12">
    <oc r="O146">
      <v>42698</v>
    </oc>
    <nc r="O146"/>
  </rcc>
  <rcc rId="68784" sId="12">
    <oc r="P146">
      <v>2148</v>
    </oc>
    <nc r="P146"/>
  </rcc>
  <rcc rId="68785" sId="12">
    <oc r="B489" t="inlineStr">
      <is>
        <t>Кизлярский РЭС/ПУ ЗЭС</t>
      </is>
    </oc>
    <nc r="B489"/>
  </rcc>
  <rcc rId="68786" sId="12">
    <oc r="C489">
      <v>272</v>
    </oc>
    <nc r="C489"/>
  </rcc>
  <rcc rId="68787" sId="12">
    <oc r="D489">
      <v>42684</v>
    </oc>
    <nc r="D489"/>
  </rcc>
  <rcc rId="68788" sId="12">
    <oc r="E489" t="inlineStr">
      <is>
        <t>Таждинова Мадина Хусейновна</t>
      </is>
    </oc>
    <nc r="E489"/>
  </rcc>
  <rcc rId="68789" sId="12">
    <oc r="F489" t="inlineStr">
      <is>
        <t>жилой дом</t>
      </is>
    </oc>
    <nc r="F489"/>
  </rcc>
  <rcc rId="68790" sId="12">
    <oc r="G489" t="inlineStr">
      <is>
        <t>Кизлярский район, с. Цветковка</t>
      </is>
    </oc>
    <nc r="G489"/>
  </rcc>
  <rcc rId="68791" sId="12">
    <oc r="H489">
      <v>4</v>
    </oc>
    <nc r="H489"/>
  </rcc>
  <rcc rId="68792" sId="12">
    <oc r="I489">
      <v>4</v>
    </oc>
    <nc r="I489"/>
  </rcc>
  <rcc rId="68793" sId="12">
    <oc r="J489">
      <v>0</v>
    </oc>
    <nc r="J489"/>
  </rcc>
  <rcc rId="68794" sId="12">
    <oc r="K489">
      <v>0.4</v>
    </oc>
    <nc r="K489"/>
  </rcc>
  <rcc rId="68795" sId="12">
    <oc r="L489" t="inlineStr">
      <is>
        <t>050411/100 кВА</t>
      </is>
    </oc>
    <nc r="L489"/>
  </rcc>
  <rcc rId="68796" sId="12">
    <oc r="M489" t="inlineStr">
      <is>
        <t>ф№4</t>
      </is>
    </oc>
    <nc r="M489"/>
  </rcc>
  <rcc rId="68797" sId="12">
    <oc r="N489" t="inlineStr">
      <is>
        <t>Хуцеевка</t>
      </is>
    </oc>
    <nc r="N489"/>
  </rcc>
  <rcc rId="68798" sId="12">
    <oc r="O489">
      <v>42684</v>
    </oc>
    <nc r="O489"/>
  </rcc>
  <rcc rId="68799" sId="12">
    <oc r="P489">
      <v>272</v>
    </oc>
    <nc r="P489"/>
  </rcc>
  <rcc rId="68800" sId="12">
    <oc r="B515" t="inlineStr">
      <is>
        <t>Кизлярский РЭС/ПУ ЗЭС</t>
      </is>
    </oc>
    <nc r="B515"/>
  </rcc>
  <rcc rId="68801" sId="12">
    <oc r="C515">
      <v>298</v>
    </oc>
    <nc r="C515"/>
  </rcc>
  <rcc rId="68802" sId="12">
    <oc r="D515">
      <v>42704</v>
    </oc>
    <nc r="D515"/>
  </rcc>
  <rcc rId="68803" sId="12">
    <oc r="E515" t="inlineStr">
      <is>
        <t>Абакаров Гамзат Магомед-Саидович</t>
      </is>
    </oc>
    <nc r="E515"/>
  </rcc>
  <rcc rId="68804" sId="12">
    <oc r="F515" t="inlineStr">
      <is>
        <t>жилой дом</t>
      </is>
    </oc>
    <nc r="F515"/>
  </rcc>
  <rcc rId="68805" sId="12">
    <oc r="G515" t="inlineStr">
      <is>
        <t>Кизлярский район, с. Цветковка</t>
      </is>
    </oc>
    <nc r="G515"/>
  </rcc>
  <rcc rId="68806" sId="12">
    <oc r="H515">
      <v>4</v>
    </oc>
    <nc r="H515"/>
  </rcc>
  <rcc rId="68807" sId="12">
    <oc r="I515">
      <v>4</v>
    </oc>
    <nc r="I515"/>
  </rcc>
  <rcc rId="68808" sId="12">
    <oc r="J515">
      <v>0</v>
    </oc>
    <nc r="J515"/>
  </rcc>
  <rcc rId="68809" sId="12">
    <oc r="K515">
      <v>0.4</v>
    </oc>
    <nc r="K515"/>
  </rcc>
  <rcc rId="68810" sId="12">
    <oc r="L515" t="inlineStr">
      <is>
        <t>050411/100 кВА</t>
      </is>
    </oc>
    <nc r="L515"/>
  </rcc>
  <rcc rId="68811" sId="12">
    <oc r="M515" t="inlineStr">
      <is>
        <t>ф№4</t>
      </is>
    </oc>
    <nc r="M515"/>
  </rcc>
  <rcc rId="68812" sId="12">
    <oc r="N515" t="inlineStr">
      <is>
        <t>Хуцеевка</t>
      </is>
    </oc>
    <nc r="N515"/>
  </rcc>
  <rcc rId="68813" sId="12">
    <oc r="O515">
      <v>42704</v>
    </oc>
    <nc r="O515"/>
  </rcc>
  <rcc rId="68814" sId="12">
    <oc r="P515">
      <v>298</v>
    </oc>
    <nc r="P515"/>
  </rcc>
  <rcc rId="68815" sId="12">
    <oc r="B521" t="inlineStr">
      <is>
        <t>Кизлярский РЭС/ПУ ЗЭС</t>
      </is>
    </oc>
    <nc r="B521"/>
  </rcc>
  <rcc rId="68816" sId="12">
    <oc r="C521">
      <v>304</v>
    </oc>
    <nc r="C521"/>
  </rcc>
  <rcc rId="68817" sId="12">
    <oc r="D521">
      <v>42710</v>
    </oc>
    <nc r="D521"/>
  </rcc>
  <rcc rId="68818" sId="12">
    <oc r="E521" t="inlineStr">
      <is>
        <t>Алибулатов Хусен Магомедгаджиевич</t>
      </is>
    </oc>
    <nc r="E521"/>
  </rcc>
  <rcc rId="68819" sId="12">
    <oc r="F521" t="inlineStr">
      <is>
        <t>жилой дом</t>
      </is>
    </oc>
    <nc r="F521"/>
  </rcc>
  <rcc rId="68820" sId="12">
    <oc r="G521" t="inlineStr">
      <is>
        <t>Кизлярский район, с. Цветковка</t>
      </is>
    </oc>
    <nc r="G521"/>
  </rcc>
  <rcc rId="68821" sId="12">
    <oc r="H521">
      <v>4</v>
    </oc>
    <nc r="H521"/>
  </rcc>
  <rcc rId="68822" sId="12">
    <oc r="I521">
      <v>4</v>
    </oc>
    <nc r="I521"/>
  </rcc>
  <rcc rId="68823" sId="12">
    <oc r="J521">
      <v>0</v>
    </oc>
    <nc r="J521"/>
  </rcc>
  <rcc rId="68824" sId="12">
    <oc r="K521">
      <v>0.4</v>
    </oc>
    <nc r="K521"/>
  </rcc>
  <rcc rId="68825" sId="12">
    <oc r="L521" t="inlineStr">
      <is>
        <t>050411/100 кВА</t>
      </is>
    </oc>
    <nc r="L521"/>
  </rcc>
  <rcc rId="68826" sId="12">
    <oc r="M521" t="inlineStr">
      <is>
        <t>ф№4</t>
      </is>
    </oc>
    <nc r="M521"/>
  </rcc>
  <rcc rId="68827" sId="12">
    <oc r="N521" t="inlineStr">
      <is>
        <t>Хуцеевка</t>
      </is>
    </oc>
    <nc r="N521"/>
  </rcc>
  <rcc rId="68828" sId="12">
    <oc r="O521">
      <v>42710</v>
    </oc>
    <nc r="O521"/>
  </rcc>
  <rcc rId="68829" sId="12">
    <oc r="P521">
      <v>304</v>
    </oc>
    <nc r="P521"/>
  </rcc>
  <rcc rId="68830" sId="12">
    <oc r="B524" t="inlineStr">
      <is>
        <t>Кизлярский РЭС/ПУ ЗЭС</t>
      </is>
    </oc>
    <nc r="B524"/>
  </rcc>
  <rcc rId="68831" sId="12">
    <oc r="C524">
      <v>307</v>
    </oc>
    <nc r="C524"/>
  </rcc>
  <rcc rId="68832" sId="12">
    <oc r="D524">
      <v>42713</v>
    </oc>
    <nc r="D524"/>
  </rcc>
  <rcc rId="68833" sId="12">
    <oc r="E524" t="inlineStr">
      <is>
        <t>Ахмедова Сабигат Ризвановна</t>
      </is>
    </oc>
    <nc r="E524"/>
  </rcc>
  <rcc rId="68834" sId="12">
    <oc r="F524" t="inlineStr">
      <is>
        <t>жилой дом</t>
      </is>
    </oc>
    <nc r="F524"/>
  </rcc>
  <rcc rId="68835" sId="12">
    <oc r="G524" t="inlineStr">
      <is>
        <t>Кизлярский район, с. Цветковка</t>
      </is>
    </oc>
    <nc r="G524"/>
  </rcc>
  <rcc rId="68836" sId="12">
    <oc r="H524">
      <v>4</v>
    </oc>
    <nc r="H524"/>
  </rcc>
  <rcc rId="68837" sId="12">
    <oc r="I524">
      <v>4</v>
    </oc>
    <nc r="I524"/>
  </rcc>
  <rcc rId="68838" sId="12">
    <oc r="J524">
      <v>0</v>
    </oc>
    <nc r="J524"/>
  </rcc>
  <rcc rId="68839" sId="12">
    <oc r="K524">
      <v>0.4</v>
    </oc>
    <nc r="K524"/>
  </rcc>
  <rcc rId="68840" sId="12">
    <oc r="L524" t="inlineStr">
      <is>
        <t>050411/100 кВА</t>
      </is>
    </oc>
    <nc r="L524"/>
  </rcc>
  <rcc rId="68841" sId="12">
    <oc r="M524" t="inlineStr">
      <is>
        <t>ф№4</t>
      </is>
    </oc>
    <nc r="M524"/>
  </rcc>
  <rcc rId="68842" sId="12">
    <oc r="N524" t="inlineStr">
      <is>
        <t>Хуцеевка</t>
      </is>
    </oc>
    <nc r="N524"/>
  </rcc>
  <rcc rId="68843" sId="12">
    <oc r="O524">
      <v>42713</v>
    </oc>
    <nc r="O524"/>
  </rcc>
  <rcc rId="68844" sId="12">
    <oc r="P524">
      <v>307</v>
    </oc>
    <nc r="P524"/>
  </rcc>
  <rcc rId="68845" sId="12">
    <oc r="B530" t="inlineStr">
      <is>
        <t>Кизлярский РЭС/ПУ ЗЭС</t>
      </is>
    </oc>
    <nc r="B530"/>
  </rcc>
  <rcc rId="68846" sId="12">
    <oc r="C530">
      <v>313</v>
    </oc>
    <nc r="C530"/>
  </rcc>
  <rcc rId="68847" sId="12">
    <oc r="D530">
      <v>42724</v>
    </oc>
    <nc r="D530"/>
  </rcc>
  <rcc rId="68848" sId="12">
    <oc r="E530" t="inlineStr">
      <is>
        <t>Хажаров Шихабдин Ахмедович</t>
      </is>
    </oc>
    <nc r="E530"/>
  </rcc>
  <rcc rId="68849" sId="12">
    <oc r="F530" t="inlineStr">
      <is>
        <t>жилой дом</t>
      </is>
    </oc>
    <nc r="F530"/>
  </rcc>
  <rcc rId="68850" sId="12">
    <oc r="G530" t="inlineStr">
      <is>
        <t>Кизлярский район, с. Цветковка</t>
      </is>
    </oc>
    <nc r="G530"/>
  </rcc>
  <rcc rId="68851" sId="12">
    <oc r="H530">
      <v>4</v>
    </oc>
    <nc r="H530"/>
  </rcc>
  <rcc rId="68852" sId="12">
    <oc r="I530">
      <v>4</v>
    </oc>
    <nc r="I530"/>
  </rcc>
  <rcc rId="68853" sId="12">
    <oc r="J530">
      <v>0</v>
    </oc>
    <nc r="J530"/>
  </rcc>
  <rcc rId="68854" sId="12">
    <oc r="K530">
      <v>0.4</v>
    </oc>
    <nc r="K530"/>
  </rcc>
  <rcc rId="68855" sId="12">
    <oc r="L530" t="inlineStr">
      <is>
        <t>050406/160 кВА</t>
      </is>
    </oc>
    <nc r="L530"/>
  </rcc>
  <rcc rId="68856" sId="12">
    <oc r="M530" t="inlineStr">
      <is>
        <t>ф№4</t>
      </is>
    </oc>
    <nc r="M530"/>
  </rcc>
  <rcc rId="68857" sId="12">
    <oc r="N530" t="inlineStr">
      <is>
        <t>Хуцеевка</t>
      </is>
    </oc>
    <nc r="N530"/>
  </rcc>
  <rcc rId="68858" sId="12">
    <oc r="O530">
      <v>42724</v>
    </oc>
    <nc r="O530"/>
  </rcc>
  <rcc rId="68859" sId="12">
    <oc r="P530">
      <v>313</v>
    </oc>
    <nc r="P530"/>
  </rcc>
  <rcc rId="68860" sId="12">
    <oc r="B571" t="inlineStr">
      <is>
        <t>ДЭС              Агульский МУ</t>
      </is>
    </oc>
    <nc r="B571"/>
  </rcc>
  <rcc rId="68861" sId="12">
    <oc r="C571">
      <v>560</v>
    </oc>
    <nc r="C571"/>
  </rcc>
  <rcc rId="68862" sId="12">
    <oc r="D571">
      <v>42682</v>
    </oc>
    <nc r="D571"/>
  </rcc>
  <rcc rId="68863" sId="12">
    <oc r="E571" t="inlineStr">
      <is>
        <t>Герейханов Эфенди Гюлахмедович</t>
      </is>
    </oc>
    <nc r="E571"/>
  </rcc>
  <rcc rId="68864" sId="12">
    <oc r="F571" t="inlineStr">
      <is>
        <t>жилой дом</t>
      </is>
    </oc>
    <nc r="F571"/>
  </rcc>
  <rcc rId="68865" sId="12">
    <oc r="G571" t="inlineStr">
      <is>
        <t>Табасаранский район,             с.Хучни, ул.Набережная,15</t>
      </is>
    </oc>
    <nc r="G571"/>
  </rcc>
  <rcc rId="68866" sId="12">
    <oc r="H571">
      <v>1.5</v>
    </oc>
    <nc r="H571"/>
  </rcc>
  <rcc rId="68867" sId="12">
    <oc r="I571">
      <v>1.5</v>
    </oc>
    <nc r="I571"/>
  </rcc>
  <rcc rId="68868" sId="12">
    <oc r="J571">
      <v>0</v>
    </oc>
    <nc r="J571"/>
  </rcc>
  <rcc rId="68869" sId="12">
    <oc r="K571">
      <v>0.4</v>
    </oc>
    <nc r="K571"/>
  </rcc>
  <rcc rId="68870" sId="12">
    <oc r="L571" t="inlineStr">
      <is>
        <t>2а/100</t>
      </is>
    </oc>
    <nc r="L571"/>
  </rcc>
  <rcc rId="68871" sId="12">
    <oc r="M571" t="inlineStr">
      <is>
        <t>Ф №5</t>
      </is>
    </oc>
    <nc r="M571"/>
  </rcc>
  <rcc rId="68872" sId="12">
    <oc r="N571" t="inlineStr">
      <is>
        <t>Хучни</t>
      </is>
    </oc>
    <nc r="N571"/>
  </rcc>
  <rcc rId="68873" sId="12">
    <oc r="O571">
      <v>42683</v>
    </oc>
    <nc r="O571"/>
  </rcc>
  <rcc rId="68874" sId="12">
    <oc r="P571">
      <v>560</v>
    </oc>
    <nc r="P571"/>
  </rcc>
  <rcc rId="68875" sId="12">
    <oc r="B697" t="inlineStr">
      <is>
        <t>Табасаранские РЭС ДЭС</t>
      </is>
    </oc>
    <nc r="B697"/>
  </rcc>
  <rcc rId="68876" sId="12">
    <oc r="C697">
      <v>686</v>
    </oc>
    <nc r="C697"/>
  </rcc>
  <rcc rId="68877" sId="12">
    <oc r="D697">
      <v>42705</v>
    </oc>
    <nc r="D697"/>
  </rcc>
  <rcc rId="68878" sId="12">
    <oc r="E697" t="inlineStr">
      <is>
        <t>Исрафилова Умият Шахсиновна</t>
      </is>
    </oc>
    <nc r="E697"/>
  </rcc>
  <rcc rId="68879" sId="12">
    <oc r="F697" t="inlineStr">
      <is>
        <t>жилой дом</t>
      </is>
    </oc>
    <nc r="F697"/>
  </rcc>
  <rcc rId="68880" sId="12">
    <oc r="G697" t="inlineStr">
      <is>
        <t>Табасаранский район, с. Урзиг, ул.Урзигская, 30</t>
      </is>
    </oc>
    <nc r="G697"/>
  </rcc>
  <rcc rId="68881" sId="12">
    <oc r="H697">
      <v>2</v>
    </oc>
    <nc r="H697"/>
  </rcc>
  <rcc rId="68882" sId="12">
    <oc r="I697">
      <v>2</v>
    </oc>
    <nc r="I697"/>
  </rcc>
  <rcc rId="68883" sId="12">
    <oc r="J697">
      <v>0</v>
    </oc>
    <nc r="J697"/>
  </rcc>
  <rcc rId="68884" sId="12">
    <oc r="K697">
      <v>0.4</v>
    </oc>
    <nc r="K697"/>
  </rcc>
  <rcc rId="68885" sId="12">
    <oc r="L697" t="inlineStr">
      <is>
        <t>16/40</t>
      </is>
    </oc>
    <nc r="L697"/>
  </rcc>
  <rcc rId="68886" sId="12">
    <oc r="M697" t="inlineStr">
      <is>
        <t>Ф №3</t>
      </is>
    </oc>
    <nc r="M697"/>
  </rcc>
  <rcc rId="68887" sId="12">
    <oc r="N697" t="inlineStr">
      <is>
        <t>Хучни</t>
      </is>
    </oc>
    <nc r="N697"/>
  </rcc>
  <rcc rId="68888" sId="12">
    <oc r="O697">
      <v>42706</v>
    </oc>
    <nc r="O697"/>
  </rcc>
  <rcc rId="68889" sId="12">
    <oc r="P697">
      <v>686</v>
    </oc>
    <nc r="P697"/>
  </rcc>
  <rcc rId="68890" sId="12">
    <oc r="B698" t="inlineStr">
      <is>
        <t>Табасаранские РЭС ДЭС</t>
      </is>
    </oc>
    <nc r="B698"/>
  </rcc>
  <rcc rId="68891" sId="12">
    <oc r="C698">
      <v>687</v>
    </oc>
    <nc r="C698"/>
  </rcc>
  <rcc rId="68892" sId="12">
    <oc r="D698">
      <v>42705</v>
    </oc>
    <nc r="D698"/>
  </rcc>
  <rcc rId="68893" sId="12">
    <oc r="E698" t="inlineStr">
      <is>
        <t>Кулиев Низамутдин Абдуризакович</t>
      </is>
    </oc>
    <nc r="E698"/>
  </rcc>
  <rcc rId="68894" sId="12">
    <oc r="F698" t="inlineStr">
      <is>
        <t>жилой дом</t>
      </is>
    </oc>
    <nc r="F698"/>
  </rcc>
  <rcc rId="68895" sId="12">
    <oc r="G698" t="inlineStr">
      <is>
        <t>Табасаранский район, с.Хучни</t>
      </is>
    </oc>
    <nc r="G698"/>
  </rcc>
  <rcc rId="68896" sId="12">
    <oc r="H698">
      <v>5</v>
    </oc>
    <nc r="H698"/>
  </rcc>
  <rcc rId="68897" sId="12">
    <oc r="I698">
      <v>5</v>
    </oc>
    <nc r="I698"/>
  </rcc>
  <rcc rId="68898" sId="12">
    <oc r="J698">
      <v>0</v>
    </oc>
    <nc r="J698"/>
  </rcc>
  <rcc rId="68899" sId="12">
    <oc r="K698">
      <v>0.4</v>
    </oc>
    <nc r="K698"/>
  </rcc>
  <rcc rId="68900" sId="12">
    <oc r="L698" t="inlineStr">
      <is>
        <t>1в/63</t>
      </is>
    </oc>
    <nc r="L698"/>
  </rcc>
  <rcc rId="68901" sId="12">
    <oc r="M698" t="inlineStr">
      <is>
        <t>Ф №1</t>
      </is>
    </oc>
    <nc r="M698"/>
  </rcc>
  <rcc rId="68902" sId="12">
    <oc r="N698" t="inlineStr">
      <is>
        <t>Хучни</t>
      </is>
    </oc>
    <nc r="N698"/>
  </rcc>
  <rcc rId="68903" sId="12">
    <oc r="O698">
      <v>42706</v>
    </oc>
    <nc r="O698"/>
  </rcc>
  <rcc rId="68904" sId="12">
    <oc r="P698">
      <v>687</v>
    </oc>
    <nc r="P698"/>
  </rcc>
  <rcc rId="68905" sId="12">
    <oc r="B699" t="inlineStr">
      <is>
        <t>Табасаранские РЭС ДЭС</t>
      </is>
    </oc>
    <nc r="B699"/>
  </rcc>
  <rcc rId="68906" sId="12">
    <oc r="C699">
      <v>688</v>
    </oc>
    <nc r="C699"/>
  </rcc>
  <rcc rId="68907" sId="12">
    <oc r="D699">
      <v>42705</v>
    </oc>
    <nc r="D699"/>
  </rcc>
  <rcc rId="68908" sId="12">
    <oc r="E699" t="inlineStr">
      <is>
        <t>Абдуллаев Ибадулла Магомедэминович</t>
      </is>
    </oc>
    <nc r="E699"/>
  </rcc>
  <rcc rId="68909" sId="12">
    <oc r="F699" t="inlineStr">
      <is>
        <t>жилой дом</t>
      </is>
    </oc>
    <nc r="F699"/>
  </rcc>
  <rcc rId="68910" sId="12">
    <oc r="G699" t="inlineStr">
      <is>
        <t>Табасаранский район, с. Ханаг, м-ть Гармюки</t>
      </is>
    </oc>
    <nc r="G699"/>
  </rcc>
  <rcc rId="68911" sId="12">
    <oc r="H699">
      <v>2</v>
    </oc>
    <nc r="H699"/>
  </rcc>
  <rcc rId="68912" sId="12">
    <oc r="I699">
      <v>2</v>
    </oc>
    <nc r="I699"/>
  </rcc>
  <rcc rId="68913" sId="12">
    <oc r="J699">
      <v>0</v>
    </oc>
    <nc r="J699"/>
  </rcc>
  <rcc rId="68914" sId="12">
    <oc r="K699">
      <v>0.4</v>
    </oc>
    <nc r="K699"/>
  </rcc>
  <rcc rId="68915" sId="12">
    <oc r="L699" t="inlineStr">
      <is>
        <t>1а/100</t>
      </is>
    </oc>
    <nc r="L699"/>
  </rcc>
  <rcc rId="68916" sId="12">
    <oc r="M699" t="inlineStr">
      <is>
        <t>Ф №2</t>
      </is>
    </oc>
    <nc r="M699"/>
  </rcc>
  <rcc rId="68917" sId="12">
    <oc r="N699" t="inlineStr">
      <is>
        <t>Хучни</t>
      </is>
    </oc>
    <nc r="N699"/>
  </rcc>
  <rcc rId="68918" sId="12">
    <oc r="O699">
      <v>42706</v>
    </oc>
    <nc r="O699"/>
  </rcc>
  <rcc rId="68919" sId="12">
    <oc r="P699">
      <v>688</v>
    </oc>
    <nc r="P699"/>
  </rcc>
  <rcc rId="68920" sId="12">
    <oc r="B700" t="inlineStr">
      <is>
        <t>Табасаранские РЭС ДЭС</t>
      </is>
    </oc>
    <nc r="B700"/>
  </rcc>
  <rcc rId="68921" sId="12">
    <oc r="C700">
      <v>689</v>
    </oc>
    <nc r="C700"/>
  </rcc>
  <rcc rId="68922" sId="12">
    <oc r="D700">
      <v>42705</v>
    </oc>
    <nc r="D700"/>
  </rcc>
  <rcc rId="68923" sId="12">
    <oc r="E700" t="inlineStr">
      <is>
        <t>Абдулгамидов Абдулгамид Халипович</t>
      </is>
    </oc>
    <nc r="E700"/>
  </rcc>
  <rcc rId="68924" sId="12">
    <oc r="F700" t="inlineStr">
      <is>
        <t>жилой дом</t>
      </is>
    </oc>
    <nc r="F700"/>
  </rcc>
  <rcc rId="68925" sId="12">
    <oc r="G700" t="inlineStr">
      <is>
        <t>Табасаранский район, с. Джульджаг</t>
      </is>
    </oc>
    <nc r="G700"/>
  </rcc>
  <rcc rId="68926" sId="12">
    <oc r="H700">
      <v>2</v>
    </oc>
    <nc r="H700"/>
  </rcc>
  <rcc rId="68927" sId="12">
    <oc r="I700">
      <v>2</v>
    </oc>
    <nc r="I700"/>
  </rcc>
  <rcc rId="68928" sId="12">
    <oc r="J700">
      <v>0</v>
    </oc>
    <nc r="J700"/>
  </rcc>
  <rcc rId="68929" sId="12">
    <oc r="K700">
      <v>0.4</v>
    </oc>
    <nc r="K700"/>
  </rcc>
  <rcc rId="68930" sId="12">
    <oc r="L700" t="inlineStr">
      <is>
        <t>10/250</t>
      </is>
    </oc>
    <nc r="L700"/>
  </rcc>
  <rcc rId="68931" sId="12">
    <oc r="M700" t="inlineStr">
      <is>
        <t>Ф №3</t>
      </is>
    </oc>
    <nc r="M700"/>
  </rcc>
  <rcc rId="68932" sId="12">
    <oc r="N700" t="inlineStr">
      <is>
        <t>Хучни</t>
      </is>
    </oc>
    <nc r="N700"/>
  </rcc>
  <rcc rId="68933" sId="12">
    <oc r="O700">
      <v>42706</v>
    </oc>
    <nc r="O700"/>
  </rcc>
  <rcc rId="68934" sId="12">
    <oc r="P700">
      <v>689</v>
    </oc>
    <nc r="P700"/>
  </rcc>
  <rcc rId="68935" sId="12">
    <oc r="B701" t="inlineStr">
      <is>
        <t>Табасаранские РЭС ДЭС</t>
      </is>
    </oc>
    <nc r="B701"/>
  </rcc>
  <rcc rId="68936" sId="12">
    <oc r="C701">
      <v>690</v>
    </oc>
    <nc r="C701"/>
  </rcc>
  <rcc rId="68937" sId="12">
    <oc r="D701">
      <v>42705</v>
    </oc>
    <nc r="D701"/>
  </rcc>
  <rcc rId="68938" sId="12">
    <oc r="E701" t="inlineStr">
      <is>
        <t>Ханмагомедова Муслима Абдурахмановна</t>
      </is>
    </oc>
    <nc r="E701"/>
  </rcc>
  <rcc rId="68939" sId="12">
    <oc r="F701" t="inlineStr">
      <is>
        <t>жилой дом</t>
      </is>
    </oc>
    <nc r="F701"/>
  </rcc>
  <rcc rId="68940" sId="12">
    <oc r="G701" t="inlineStr">
      <is>
        <t>Табасаранский район, с. Хучни, уч."Ашага-Чайлар"</t>
      </is>
    </oc>
    <nc r="G701"/>
  </rcc>
  <rcc rId="68941" sId="12">
    <oc r="H701">
      <v>3</v>
    </oc>
    <nc r="H701"/>
  </rcc>
  <rcc rId="68942" sId="12">
    <oc r="I701">
      <v>3</v>
    </oc>
    <nc r="I701"/>
  </rcc>
  <rcc rId="68943" sId="12">
    <oc r="J701">
      <v>0</v>
    </oc>
    <nc r="J701"/>
  </rcc>
  <rcc rId="68944" sId="12">
    <oc r="K701">
      <v>0.4</v>
    </oc>
    <nc r="K701"/>
  </rcc>
  <rcc rId="68945" sId="12">
    <oc r="L701" t="inlineStr">
      <is>
        <t>1в/63</t>
      </is>
    </oc>
    <nc r="L701"/>
  </rcc>
  <rcc rId="68946" sId="12">
    <oc r="M701" t="inlineStr">
      <is>
        <t>Ф №1</t>
      </is>
    </oc>
    <nc r="M701"/>
  </rcc>
  <rcc rId="68947" sId="12">
    <oc r="N701" t="inlineStr">
      <is>
        <t>Хучни</t>
      </is>
    </oc>
    <nc r="N701"/>
  </rcc>
  <rcc rId="68948" sId="12">
    <oc r="O701">
      <v>42706</v>
    </oc>
    <nc r="O701"/>
  </rcc>
  <rcc rId="68949" sId="12">
    <oc r="P701">
      <v>690</v>
    </oc>
    <nc r="P701"/>
  </rcc>
  <rcc rId="68950" sId="12">
    <oc r="B705" t="inlineStr">
      <is>
        <t>Табасаранские РЭС ДЭС</t>
      </is>
    </oc>
    <nc r="B705"/>
  </rcc>
  <rcc rId="68951" sId="12">
    <oc r="C705">
      <v>694</v>
    </oc>
    <nc r="C705"/>
  </rcc>
  <rcc rId="68952" sId="12">
    <oc r="D705">
      <v>42705</v>
    </oc>
    <nc r="D705"/>
  </rcc>
  <rcc rId="68953" sId="12">
    <oc r="E705" t="inlineStr">
      <is>
        <t>Рамаазанов Ислам Рамазанович</t>
      </is>
    </oc>
    <nc r="E705"/>
  </rcc>
  <rcc rId="68954" sId="12">
    <oc r="F705" t="inlineStr">
      <is>
        <t>жилой дом</t>
      </is>
    </oc>
    <nc r="F705"/>
  </rcc>
  <rcc rId="68955" sId="12">
    <oc r="G705" t="inlineStr">
      <is>
        <t>Табасаранский район, с.Вечрик</t>
      </is>
    </oc>
    <nc r="G705"/>
  </rcc>
  <rcc rId="68956" sId="12">
    <oc r="H705">
      <v>2</v>
    </oc>
    <nc r="H705"/>
  </rcc>
  <rcc rId="68957" sId="12">
    <oc r="I705">
      <v>2</v>
    </oc>
    <nc r="I705"/>
  </rcc>
  <rcc rId="68958" sId="12">
    <oc r="J705">
      <v>0</v>
    </oc>
    <nc r="J705"/>
  </rcc>
  <rcc rId="68959" sId="12">
    <oc r="K705">
      <v>0.4</v>
    </oc>
    <nc r="K705"/>
  </rcc>
  <rcc rId="68960" sId="12">
    <oc r="L705" t="inlineStr">
      <is>
        <t>2а/40</t>
      </is>
    </oc>
    <nc r="L705"/>
  </rcc>
  <rcc rId="68961" sId="12">
    <oc r="M705" t="inlineStr">
      <is>
        <t>Ф №5</t>
      </is>
    </oc>
    <nc r="M705"/>
  </rcc>
  <rcc rId="68962" sId="12">
    <oc r="N705" t="inlineStr">
      <is>
        <t>Хучни</t>
      </is>
    </oc>
    <nc r="N705"/>
  </rcc>
  <rcc rId="68963" sId="12">
    <oc r="O705">
      <v>42706</v>
    </oc>
    <nc r="O705"/>
  </rcc>
  <rcc rId="68964" sId="12">
    <oc r="P705">
      <v>694</v>
    </oc>
    <nc r="P705"/>
  </rcc>
  <rcc rId="68965" sId="12">
    <oc r="B706" t="inlineStr">
      <is>
        <t>Табасаранские РЭС ДЭС</t>
      </is>
    </oc>
    <nc r="B706"/>
  </rcc>
  <rcc rId="68966" sId="12">
    <oc r="C706">
      <v>695</v>
    </oc>
    <nc r="C706"/>
  </rcc>
  <rcc rId="68967" sId="12">
    <oc r="D706">
      <v>42705</v>
    </oc>
    <nc r="D706"/>
  </rcc>
  <rcc rId="68968" sId="12">
    <oc r="E706" t="inlineStr">
      <is>
        <t>Сулейманов Эседулла Фейтулаевич</t>
      </is>
    </oc>
    <nc r="E706"/>
  </rcc>
  <rcc rId="68969" sId="12">
    <oc r="F706" t="inlineStr">
      <is>
        <t>жилой дом</t>
      </is>
    </oc>
    <nc r="F706"/>
  </rcc>
  <rcc rId="68970" sId="12">
    <oc r="G706" t="inlineStr">
      <is>
        <t>Табасаранский район,               с.Арак, ул.Центральная,1</t>
      </is>
    </oc>
    <nc r="G706"/>
  </rcc>
  <rcc rId="68971" sId="12">
    <oc r="H706">
      <v>2</v>
    </oc>
    <nc r="H706"/>
  </rcc>
  <rcc rId="68972" sId="12">
    <oc r="I706">
      <v>2</v>
    </oc>
    <nc r="I706"/>
  </rcc>
  <rcc rId="68973" sId="12">
    <oc r="J706">
      <v>0</v>
    </oc>
    <nc r="J706"/>
  </rcc>
  <rcc rId="68974" sId="12">
    <oc r="K706">
      <v>0.4</v>
    </oc>
    <nc r="K706"/>
  </rcc>
  <rcc rId="68975" sId="12">
    <oc r="L706" t="inlineStr">
      <is>
        <t>66п/40</t>
      </is>
    </oc>
    <nc r="L706"/>
  </rcc>
  <rcc rId="68976" sId="12">
    <oc r="M706" t="inlineStr">
      <is>
        <t>Ф №1</t>
      </is>
    </oc>
    <nc r="M706"/>
  </rcc>
  <rcc rId="68977" sId="12">
    <oc r="N706" t="inlineStr">
      <is>
        <t>Хучни</t>
      </is>
    </oc>
    <nc r="N706"/>
  </rcc>
  <rcc rId="68978" sId="12">
    <oc r="O706">
      <v>42706</v>
    </oc>
    <nc r="O706"/>
  </rcc>
  <rcc rId="68979" sId="12">
    <oc r="P706">
      <v>695</v>
    </oc>
    <nc r="P706"/>
  </rcc>
  <rcc rId="68980" sId="12">
    <oc r="B293" t="inlineStr">
      <is>
        <t>Табасаранские РЭС</t>
      </is>
    </oc>
    <nc r="B293"/>
  </rcc>
  <rcc rId="68981" sId="12">
    <oc r="C293">
      <v>2249</v>
    </oc>
    <nc r="C293"/>
  </rcc>
  <rcc rId="68982" sId="12">
    <oc r="D293">
      <v>42718</v>
    </oc>
    <nc r="D293"/>
  </rcc>
  <rcc rId="68983" sId="12">
    <oc r="E293" t="inlineStr">
      <is>
        <t>Рамазанов Нажмутдин Ярмагомедович</t>
      </is>
    </oc>
    <nc r="E293"/>
  </rcc>
  <rcc rId="68984" sId="12">
    <oc r="F293" t="inlineStr">
      <is>
        <t>магазин</t>
      </is>
    </oc>
    <nc r="F293"/>
  </rcc>
  <rcc rId="68985" sId="12">
    <oc r="G293" t="inlineStr">
      <is>
        <t>РД, Табасаранский район, с. Хучни, ул. Шоссейная</t>
      </is>
    </oc>
    <nc r="G293"/>
  </rcc>
  <rcc rId="68986" sId="12">
    <oc r="H293">
      <v>7</v>
    </oc>
    <nc r="H293"/>
  </rcc>
  <rcc rId="68987" sId="12">
    <oc r="I293">
      <v>7</v>
    </oc>
    <nc r="I293"/>
  </rcc>
  <rcc rId="68988" sId="12">
    <oc r="J293">
      <v>0</v>
    </oc>
    <nc r="J293"/>
  </rcc>
  <rcc rId="68989" sId="12">
    <oc r="K293">
      <v>0.4</v>
    </oc>
    <nc r="K293"/>
  </rcc>
  <rcc rId="68990" sId="12">
    <oc r="L293" t="inlineStr">
      <is>
        <t>1/250</t>
      </is>
    </oc>
    <nc r="L293"/>
  </rcc>
  <rcc rId="68991" sId="12">
    <oc r="M293" t="inlineStr">
      <is>
        <t>ф №2</t>
      </is>
    </oc>
    <nc r="M293"/>
  </rcc>
  <rcc rId="68992" sId="12">
    <oc r="N293" t="inlineStr">
      <is>
        <t>Хучни 35/10 кВ</t>
      </is>
    </oc>
    <nc r="N293"/>
  </rcc>
  <rcc rId="68993" sId="12">
    <oc r="O293">
      <v>42719</v>
    </oc>
    <nc r="O293"/>
  </rcc>
  <rcc rId="68994" sId="12">
    <oc r="P293">
      <v>2295</v>
    </oc>
    <nc r="P293"/>
  </rcc>
  <rcc rId="68995" sId="12">
    <oc r="B425" t="inlineStr">
      <is>
        <t>МГЭС</t>
      </is>
    </oc>
    <nc r="B425"/>
  </rcc>
  <rcc rId="68996" sId="12">
    <oc r="C425">
      <v>393</v>
    </oc>
    <nc r="C425"/>
  </rcc>
  <rcc rId="68997" sId="12">
    <oc r="D425">
      <v>42719</v>
    </oc>
    <nc r="D425"/>
  </rcc>
  <rcc rId="68998" sId="12">
    <oc r="E425" t="inlineStr">
      <is>
        <t>Яхьяев Имамутдин Багаутдинович</t>
      </is>
    </oc>
    <nc r="E425"/>
  </rcc>
  <rcc rId="68999" sId="12">
    <oc r="F425" t="inlineStr">
      <is>
        <t>жилой дом</t>
      </is>
    </oc>
    <nc r="F425"/>
  </rcc>
  <rcc rId="69000" sId="12">
    <oc r="G425" t="inlineStr">
      <is>
        <t>РД, г. Махачкала, ул. Карабудагова, 74</t>
      </is>
    </oc>
    <nc r="G425"/>
  </rcc>
  <rcc rId="69001" sId="12">
    <oc r="H425">
      <v>3</v>
    </oc>
    <nc r="H425"/>
  </rcc>
  <rcc rId="69002" sId="12">
    <oc r="I425">
      <v>3</v>
    </oc>
    <nc r="I425"/>
  </rcc>
  <rcc rId="69003" sId="12">
    <oc r="J425">
      <v>0</v>
    </oc>
    <nc r="J425"/>
  </rcc>
  <rcc rId="69004" sId="12">
    <oc r="K425">
      <v>0.4</v>
    </oc>
    <nc r="K425"/>
  </rcc>
  <rcc rId="69005" sId="12">
    <oc r="L425" t="inlineStr">
      <is>
        <t>"Биокорпус"/630</t>
      </is>
    </oc>
    <nc r="L425"/>
  </rcc>
  <rcc rId="69006" sId="12">
    <oc r="M425">
      <v>611</v>
    </oc>
    <nc r="M425"/>
  </rcc>
  <rcc rId="69007" sId="12">
    <oc r="N425" t="inlineStr">
      <is>
        <t>ЦПП</t>
      </is>
    </oc>
    <nc r="N425"/>
  </rcc>
  <rcc rId="69008" sId="12">
    <oc r="P425">
      <v>393</v>
    </oc>
    <nc r="P425"/>
  </rcc>
  <rcc rId="69009" sId="12">
    <oc r="B23" t="inlineStr">
      <is>
        <t>МГЭС</t>
      </is>
    </oc>
    <nc r="B23"/>
  </rcc>
  <rcc rId="69010" sId="12">
    <oc r="C23">
      <v>1980</v>
    </oc>
    <nc r="C23"/>
  </rcc>
  <rcc rId="69011" sId="12">
    <oc r="D23">
      <v>42677</v>
    </oc>
    <nc r="D23"/>
  </rcc>
  <rcc rId="69012" sId="12">
    <oc r="E23" t="inlineStr">
      <is>
        <t>Гамидова Зубаржат Шапиевна</t>
      </is>
    </oc>
    <nc r="E23"/>
  </rcc>
  <rcc rId="69013" sId="12">
    <oc r="F23" t="inlineStr">
      <is>
        <t>коммерческое помещение</t>
      </is>
    </oc>
    <nc r="F23"/>
  </rcc>
  <rcc rId="69014" sId="12">
    <oc r="G23" t="inlineStr">
      <is>
        <t>РД, г.Махачкала, ул.Коркмасова, д.7, кв.12</t>
      </is>
    </oc>
    <nc r="G23"/>
  </rcc>
  <rcc rId="69015" sId="12">
    <oc r="H23">
      <v>30</v>
    </oc>
    <nc r="H23"/>
  </rcc>
  <rcc rId="69016" sId="12">
    <oc r="I23">
      <v>30</v>
    </oc>
    <nc r="I23"/>
  </rcc>
  <rcc rId="69017" sId="12">
    <oc r="J23">
      <v>0</v>
    </oc>
    <nc r="J23"/>
  </rcc>
  <rcc rId="69018" sId="12">
    <oc r="K23">
      <v>0.4</v>
    </oc>
    <nc r="K23"/>
  </rcc>
  <rcc rId="69019" sId="12">
    <oc r="L23" t="inlineStr">
      <is>
        <t>ТП Радищева/ 630 кВА</t>
      </is>
    </oc>
    <nc r="L23"/>
  </rcc>
  <rcc rId="69020" sId="12">
    <oc r="M23" t="inlineStr">
      <is>
        <t>ф№69</t>
      </is>
    </oc>
    <nc r="M23"/>
  </rcc>
  <rcc rId="69021" sId="12">
    <oc r="N23" t="inlineStr">
      <is>
        <t>ЦПП 110/10/6 кВ</t>
      </is>
    </oc>
    <nc r="N23"/>
  </rcc>
  <rcc rId="69022" sId="12">
    <oc r="O23">
      <v>42677</v>
    </oc>
    <nc r="O23"/>
  </rcc>
  <rcc rId="69023" sId="12">
    <oc r="P23">
      <v>2023</v>
    </oc>
    <nc r="P23"/>
  </rcc>
  <rcc rId="69024" sId="12">
    <oc r="L31" t="inlineStr">
      <is>
        <t>100 кВА</t>
      </is>
    </oc>
    <nc r="L31"/>
  </rcc>
  <rcc rId="69025" sId="12">
    <oc r="B137" t="inlineStr">
      <is>
        <t>МГЭС</t>
      </is>
    </oc>
    <nc r="B137"/>
  </rcc>
  <rcc rId="69026" sId="12">
    <oc r="C137">
      <v>2098</v>
    </oc>
    <nc r="C137"/>
  </rcc>
  <rcc rId="69027" sId="12">
    <oc r="D137">
      <v>42697</v>
    </oc>
    <nc r="D137"/>
  </rcc>
  <rcc rId="69028" sId="12">
    <oc r="E137" t="inlineStr">
      <is>
        <t>Алибекова Пирдаз Багаудинова</t>
      </is>
    </oc>
    <nc r="E137"/>
  </rcc>
  <rcc rId="69029" sId="12">
    <oc r="F137" t="inlineStr">
      <is>
        <t>ателье</t>
      </is>
    </oc>
    <nc r="F137"/>
  </rcc>
  <rcc rId="69030" sId="12">
    <oc r="G137" t="inlineStr">
      <is>
        <t>РД, г.Махачкала, ул. Коркмасова, во дворе дома №13</t>
      </is>
    </oc>
    <nc r="G137"/>
  </rcc>
  <rcc rId="69031" sId="12">
    <oc r="H137">
      <v>10</v>
    </oc>
    <nc r="H137"/>
  </rcc>
  <rcc rId="69032" sId="12">
    <oc r="I137">
      <v>10</v>
    </oc>
    <nc r="I137"/>
  </rcc>
  <rcc rId="69033" sId="12">
    <oc r="J137">
      <v>0</v>
    </oc>
    <nc r="J137"/>
  </rcc>
  <rcc rId="69034" sId="12">
    <oc r="K137">
      <v>0.4</v>
    </oc>
    <nc r="K137"/>
  </rcc>
  <rcc rId="69035" sId="12">
    <oc r="L137" t="inlineStr">
      <is>
        <t>Советская/400</t>
      </is>
    </oc>
    <nc r="L137"/>
  </rcc>
  <rcc rId="69036" sId="12">
    <oc r="M137" t="inlineStr">
      <is>
        <t>ф №613</t>
      </is>
    </oc>
    <nc r="M137"/>
  </rcc>
  <rcc rId="69037" sId="12">
    <oc r="N137" t="inlineStr">
      <is>
        <t>ЦПП 110/10/6 кВ</t>
      </is>
    </oc>
    <nc r="N137"/>
  </rcc>
  <rcc rId="69038" sId="12">
    <oc r="O137">
      <v>42698</v>
    </oc>
    <nc r="O137"/>
  </rcc>
  <rcc rId="69039" sId="12">
    <oc r="P137">
      <v>2139</v>
    </oc>
    <nc r="P137"/>
  </rcc>
  <rcc rId="69040" sId="12">
    <oc r="B123" t="inlineStr">
      <is>
        <t>МГЭС</t>
      </is>
    </oc>
    <nc r="B123"/>
  </rcc>
  <rcc rId="69041" sId="12">
    <oc r="C123">
      <v>2081</v>
    </oc>
    <nc r="C123"/>
  </rcc>
  <rcc rId="69042" sId="12">
    <oc r="D123">
      <v>42695</v>
    </oc>
    <nc r="D123"/>
  </rcc>
  <rcc rId="69043" sId="12">
    <oc r="E123" t="inlineStr">
      <is>
        <t>Каяева Нелли Омаровна</t>
      </is>
    </oc>
    <nc r="E123"/>
  </rcc>
  <rcc rId="69044" sId="12">
    <oc r="F123" t="inlineStr">
      <is>
        <t>сапожный цех</t>
      </is>
    </oc>
    <nc r="F123"/>
  </rcc>
  <rcc rId="69045" sId="12">
    <oc r="G123" t="inlineStr">
      <is>
        <t>РД, г.Махачкала, ул. М.Гаджиева, дом 136</t>
      </is>
    </oc>
    <nc r="G123"/>
  </rcc>
  <rcc rId="69046" sId="12">
    <oc r="H123">
      <v>15</v>
    </oc>
    <nc r="H123"/>
  </rcc>
  <rcc rId="69047" sId="12">
    <oc r="I123">
      <v>15</v>
    </oc>
    <nc r="I123"/>
  </rcc>
  <rcc rId="69048" sId="12">
    <oc r="J123">
      <v>0</v>
    </oc>
    <nc r="J123"/>
  </rcc>
  <rcc rId="69049" sId="12">
    <oc r="K123">
      <v>0.4</v>
    </oc>
    <nc r="K123"/>
  </rcc>
  <rcc rId="69050" sId="12">
    <oc r="L123" t="inlineStr">
      <is>
        <t>Питомник/630</t>
      </is>
    </oc>
    <nc r="L123"/>
  </rcc>
  <rcc rId="69051" sId="12">
    <oc r="M123" t="inlineStr">
      <is>
        <t>ф № 37</t>
      </is>
    </oc>
    <nc r="M123"/>
  </rcc>
  <rcc rId="69052" sId="12">
    <oc r="N123" t="inlineStr">
      <is>
        <t>ЦПП 110/6 кВ</t>
      </is>
    </oc>
    <nc r="N123"/>
  </rcc>
  <rcc rId="69053" sId="12">
    <oc r="O123">
      <v>42696</v>
    </oc>
    <nc r="O123"/>
  </rcc>
  <rcc rId="69054" sId="12">
    <oc r="P123">
      <v>2125</v>
    </oc>
    <nc r="P123"/>
  </rcc>
  <rcc rId="69055" sId="12">
    <oc r="B126" t="inlineStr">
      <is>
        <t>МГЭС</t>
      </is>
    </oc>
    <nc r="B126"/>
  </rcc>
  <rcc rId="69056" sId="12">
    <oc r="C126">
      <v>2084</v>
    </oc>
    <nc r="C126"/>
  </rcc>
  <rcc rId="69057" sId="12">
    <oc r="D126">
      <v>42696</v>
    </oc>
    <nc r="D126"/>
  </rcc>
  <rcc rId="69058" sId="12">
    <oc r="E126" t="inlineStr">
      <is>
        <t>Магомедова Бурлият Шарабутдиновна</t>
      </is>
    </oc>
    <nc r="E126"/>
  </rcc>
  <rcc rId="69059" sId="12">
    <oc r="F126" t="inlineStr">
      <is>
        <t>магазин</t>
      </is>
    </oc>
    <nc r="F126"/>
  </rcc>
  <rcc rId="69060" sId="12">
    <oc r="G126" t="inlineStr">
      <is>
        <t>РД, г.Махачкала, ул. Коркмасова, дом. 55</t>
      </is>
    </oc>
    <nc r="G126"/>
  </rcc>
  <rcc rId="69061" sId="12">
    <oc r="H126">
      <v>20</v>
    </oc>
    <nc r="H126"/>
  </rcc>
  <rcc rId="69062" sId="12">
    <oc r="I126">
      <v>20</v>
    </oc>
    <nc r="I126"/>
  </rcc>
  <rcc rId="69063" sId="12">
    <oc r="J126">
      <v>0</v>
    </oc>
    <nc r="J126"/>
  </rcc>
  <rcc rId="69064" sId="12">
    <oc r="K126">
      <v>0.4</v>
    </oc>
    <nc r="K126"/>
  </rcc>
  <rcc rId="69065" sId="12">
    <oc r="L126" t="inlineStr">
      <is>
        <t>Анановский/ 1000</t>
      </is>
    </oc>
    <nc r="L126"/>
  </rcc>
  <rcc rId="69066" sId="12">
    <oc r="M126" t="inlineStr">
      <is>
        <t>ф № 65</t>
      </is>
    </oc>
    <nc r="M126"/>
  </rcc>
  <rcc rId="69067" sId="12">
    <oc r="N126" t="inlineStr">
      <is>
        <t>ЦПП 110/6 кВ</t>
      </is>
    </oc>
    <nc r="N126"/>
  </rcc>
  <rcc rId="69068" sId="12">
    <oc r="O126">
      <v>42696</v>
    </oc>
    <nc r="O126"/>
  </rcc>
  <rcc rId="69069" sId="12">
    <oc r="P126">
      <v>2128</v>
    </oc>
    <nc r="P126"/>
  </rcc>
  <rcc rId="69070" sId="12">
    <oc r="B307" t="inlineStr">
      <is>
        <t>МГЭС</t>
      </is>
    </oc>
    <nc r="B307"/>
  </rcc>
  <rcc rId="69071" sId="12">
    <oc r="C307">
      <v>2257</v>
    </oc>
    <nc r="C307"/>
  </rcc>
  <rcc rId="69072" sId="12">
    <oc r="D307">
      <v>42718</v>
    </oc>
    <nc r="D307"/>
  </rcc>
  <rcc rId="69073" sId="12">
    <oc r="E307" t="inlineStr">
      <is>
        <t>Далгатова Светлана Багаудиновна</t>
      </is>
    </oc>
    <nc r="E307"/>
  </rcc>
  <rcc rId="69074" sId="12">
    <oc r="F307" t="inlineStr">
      <is>
        <t>коммерческое помещение</t>
      </is>
    </oc>
    <nc r="F307"/>
  </rcc>
  <rcc rId="69075" sId="12">
    <oc r="G307" t="inlineStr">
      <is>
        <t>РД, г.Махачкала, пр. им. Расула Гамзатова, д. 9</t>
      </is>
    </oc>
    <nc r="G307"/>
  </rcc>
  <rcc rId="69076" sId="12">
    <oc r="H307">
      <v>4</v>
    </oc>
    <nc r="H307"/>
  </rcc>
  <rcc rId="69077" sId="12">
    <oc r="I307">
      <v>4</v>
    </oc>
    <nc r="I307"/>
  </rcc>
  <rcc rId="69078" sId="12">
    <oc r="J307">
      <v>0</v>
    </oc>
    <nc r="J307"/>
  </rcc>
  <rcc rId="69079" sId="12">
    <oc r="K307">
      <v>0.4</v>
    </oc>
    <nc r="K307"/>
  </rcc>
  <rcc rId="69080" sId="12">
    <oc r="L307" t="inlineStr">
      <is>
        <t>Комсомолец/630</t>
      </is>
    </oc>
    <nc r="L307"/>
  </rcc>
  <rcc rId="69081" sId="12">
    <oc r="M307" t="inlineStr">
      <is>
        <t>ф №65</t>
      </is>
    </oc>
    <nc r="M307"/>
  </rcc>
  <rcc rId="69082" sId="12">
    <oc r="N307" t="inlineStr">
      <is>
        <t>ЦПП 110/6 кВ</t>
      </is>
    </oc>
    <nc r="N307"/>
  </rcc>
  <rcc rId="69083" sId="12">
    <oc r="O307">
      <v>42725</v>
    </oc>
    <nc r="O307"/>
  </rcc>
  <rcc rId="69084" sId="12">
    <oc r="P307">
      <v>2309</v>
    </oc>
    <nc r="P307"/>
  </rcc>
  <rcc rId="69085" sId="12">
    <oc r="B324" t="inlineStr">
      <is>
        <t>МГЭС</t>
      </is>
    </oc>
    <nc r="B324"/>
  </rcc>
  <rcc rId="69086" sId="12">
    <oc r="C324">
      <v>2283</v>
    </oc>
    <nc r="C324"/>
  </rcc>
  <rcc rId="69087" sId="12">
    <oc r="D324">
      <v>42724</v>
    </oc>
    <nc r="D324"/>
  </rcc>
  <rcc rId="69088" sId="12">
    <oc r="E324" t="inlineStr">
      <is>
        <t>Курбанова Ханзаза Алиевна</t>
      </is>
    </oc>
    <nc r="E324"/>
  </rcc>
  <rcc rId="69089" sId="12">
    <oc r="F324" t="inlineStr">
      <is>
        <t>остановочный павильон</t>
      </is>
    </oc>
    <nc r="F324"/>
  </rcc>
  <rcc rId="69090" sId="12">
    <oc r="G324" t="inlineStr">
      <is>
        <t>РД, г.Махачкала, ул.Дзержинского, рядом с остановочным павильоном</t>
      </is>
    </oc>
    <nc r="G324"/>
  </rcc>
  <rcc rId="69091" sId="12">
    <oc r="H324">
      <v>5</v>
    </oc>
    <nc r="H324"/>
  </rcc>
  <rcc rId="69092" sId="12">
    <oc r="I324">
      <v>5</v>
    </oc>
    <nc r="I324"/>
  </rcc>
  <rcc rId="69093" sId="12">
    <oc r="J324">
      <v>0</v>
    </oc>
    <nc r="J324"/>
  </rcc>
  <rcc rId="69094" sId="12">
    <oc r="K324">
      <v>0.4</v>
    </oc>
    <nc r="K324"/>
  </rcc>
  <rcc rId="69095" sId="12">
    <oc r="L324" t="inlineStr">
      <is>
        <t>13-я школа/630</t>
      </is>
    </oc>
    <nc r="L324"/>
  </rcc>
  <rcc rId="69096" sId="12">
    <oc r="M324" t="inlineStr">
      <is>
        <t>ф №618</t>
      </is>
    </oc>
    <nc r="M324"/>
  </rcc>
  <rcc rId="69097" sId="12">
    <oc r="N324" t="inlineStr">
      <is>
        <t>ЦПП 110/6 кВ</t>
      </is>
    </oc>
    <nc r="N324"/>
  </rcc>
  <rcc rId="69098" sId="12">
    <oc r="O324">
      <v>42725</v>
    </oc>
    <nc r="O324"/>
  </rcc>
  <rcc rId="69099" sId="12">
    <oc r="P324">
      <v>2326</v>
    </oc>
    <nc r="P324"/>
  </rcc>
  <rcc rId="69100" sId="12">
    <oc r="B325" t="inlineStr">
      <is>
        <t>МГЭС</t>
      </is>
    </oc>
    <nc r="B325"/>
  </rcc>
  <rcc rId="69101" sId="12">
    <oc r="C325">
      <v>2294</v>
    </oc>
    <nc r="C325"/>
  </rcc>
  <rcc rId="69102" sId="12">
    <oc r="D325">
      <v>42725</v>
    </oc>
    <nc r="D325"/>
  </rcc>
  <rcc rId="69103" sId="12">
    <oc r="E325" t="inlineStr">
      <is>
        <t>Алиева Сакинат Багаутдиновна</t>
      </is>
    </oc>
    <nc r="E325"/>
  </rcc>
  <rcc rId="69104" sId="12">
    <oc r="F325" t="inlineStr">
      <is>
        <t>салон красоты</t>
      </is>
    </oc>
    <nc r="F325"/>
  </rcc>
  <rcc rId="69105" sId="12">
    <oc r="G325" t="inlineStr">
      <is>
        <t>РД, г.Махачкала, ул. Толстого, дом 3, кв. 51</t>
      </is>
    </oc>
    <nc r="G325"/>
  </rcc>
  <rcc rId="69106" sId="12">
    <oc r="H325">
      <v>5</v>
    </oc>
    <nc r="H325"/>
  </rcc>
  <rcc rId="69107" sId="12">
    <oc r="I325">
      <v>5</v>
    </oc>
    <nc r="I325"/>
  </rcc>
  <rcc rId="69108" sId="12">
    <oc r="J325">
      <v>0</v>
    </oc>
    <nc r="J325"/>
  </rcc>
  <rcc rId="69109" sId="12">
    <oc r="K325">
      <v>0.4</v>
    </oc>
    <nc r="K325"/>
  </rcc>
  <rcc rId="69110" sId="12">
    <oc r="L325" t="inlineStr">
      <is>
        <t>Радищева/630</t>
      </is>
    </oc>
    <nc r="L325"/>
  </rcc>
  <rcc rId="69111" sId="12">
    <oc r="M325" t="inlineStr">
      <is>
        <t>ф №613</t>
      </is>
    </oc>
    <nc r="M325"/>
  </rcc>
  <rcc rId="69112" sId="12">
    <oc r="N325" t="inlineStr">
      <is>
        <t>ЦПП 110/6 кВ</t>
      </is>
    </oc>
    <nc r="N325"/>
  </rcc>
  <rcc rId="69113" sId="12">
    <oc r="O325">
      <v>42725</v>
    </oc>
    <nc r="O325"/>
  </rcc>
  <rcc rId="69114" sId="12">
    <oc r="P325">
      <v>2327</v>
    </oc>
    <nc r="P325"/>
  </rcc>
  <rcc rId="69115" sId="12">
    <oc r="B368" t="inlineStr">
      <is>
        <t>МГЭС</t>
      </is>
    </oc>
    <nc r="B368"/>
  </rcc>
  <rcc rId="69116" sId="12">
    <oc r="C368">
      <v>2269</v>
    </oc>
    <nc r="C368"/>
  </rcc>
  <rcc rId="69117" sId="12">
    <oc r="D368">
      <v>42720</v>
    </oc>
    <nc r="D368"/>
  </rcc>
  <rcc rId="69118" sId="12">
    <oc r="E368" t="inlineStr">
      <is>
        <t>Азаматова Сабина Мурадовна</t>
      </is>
    </oc>
    <nc r="E368"/>
  </rcc>
  <rcc rId="69119" sId="12">
    <oc r="F368" t="inlineStr">
      <is>
        <t>выпечка</t>
      </is>
    </oc>
    <nc r="F368"/>
  </rcc>
  <rcc rId="69120" sId="12">
    <oc r="G368" t="inlineStr">
      <is>
        <t>РД, г. Махачкала, ул. М. Горького, 17 кв. 2</t>
      </is>
    </oc>
    <nc r="G368"/>
  </rcc>
  <rcc rId="69121" sId="12">
    <oc r="H368">
      <v>15</v>
    </oc>
    <nc r="H368"/>
  </rcc>
  <rcc rId="69122" sId="12">
    <oc r="I368">
      <v>15</v>
    </oc>
    <nc r="I368"/>
  </rcc>
  <rcc rId="69123" sId="12">
    <oc r="J368">
      <v>0</v>
    </oc>
    <nc r="J368"/>
  </rcc>
  <rcc rId="69124" sId="12">
    <oc r="K368">
      <v>0.4</v>
    </oc>
    <nc r="K368"/>
  </rcc>
  <rcc rId="69125" sId="12">
    <oc r="L368" t="inlineStr">
      <is>
        <t>Динамо/630</t>
      </is>
    </oc>
    <nc r="L368"/>
  </rcc>
  <rcc rId="69126" sId="12">
    <oc r="M368" t="inlineStr">
      <is>
        <t>ф №63</t>
      </is>
    </oc>
    <nc r="M368"/>
  </rcc>
  <rcc rId="69127" sId="12">
    <oc r="N368" t="inlineStr">
      <is>
        <t>ЦПП 110/6 кВ</t>
      </is>
    </oc>
    <nc r="N368"/>
  </rcc>
  <rcc rId="69128" sId="12">
    <oc r="O368">
      <v>42733</v>
    </oc>
    <nc r="O368"/>
  </rcc>
  <rcc rId="69129" sId="12">
    <oc r="P368">
      <v>2370</v>
    </oc>
    <nc r="P368"/>
  </rcc>
  <rcc rId="69130" sId="12">
    <oc r="B371" t="inlineStr">
      <is>
        <t>МГЭС</t>
      </is>
    </oc>
    <nc r="B371"/>
  </rcc>
  <rcc rId="69131" sId="12">
    <oc r="C371">
      <v>2278</v>
    </oc>
    <nc r="C371"/>
  </rcc>
  <rcc rId="69132" sId="12">
    <oc r="D371">
      <v>42724</v>
    </oc>
    <nc r="D371"/>
  </rcc>
  <rcc rId="69133" sId="12">
    <oc r="E371" t="inlineStr">
      <is>
        <t>Магомедова Гюльнара Гаджиахмедовна</t>
      </is>
    </oc>
    <nc r="E371"/>
  </rcc>
  <rcc rId="69134" sId="12">
    <oc r="F371" t="inlineStr">
      <is>
        <t>помещение на бытовые нужды</t>
      </is>
    </oc>
    <nc r="F371"/>
  </rcc>
  <rcc rId="69135" sId="12">
    <oc r="G371" t="inlineStr">
      <is>
        <t>РД, г. Махачкала, ул. М. Горького, 45</t>
      </is>
    </oc>
    <nc r="G371"/>
  </rcc>
  <rcc rId="69136" sId="12">
    <oc r="H371">
      <v>3</v>
    </oc>
    <nc r="H371"/>
  </rcc>
  <rcc rId="69137" sId="12">
    <oc r="I371">
      <v>3</v>
    </oc>
    <nc r="I371"/>
  </rcc>
  <rcc rId="69138" sId="12">
    <oc r="J371">
      <v>0</v>
    </oc>
    <nc r="J371"/>
  </rcc>
  <rcc rId="69139" sId="12">
    <oc r="K371">
      <v>0.4</v>
    </oc>
    <nc r="K371"/>
  </rcc>
  <rcc rId="69140" sId="12">
    <oc r="L371" t="inlineStr">
      <is>
        <t>Анановская/ 1000</t>
      </is>
    </oc>
    <nc r="L371"/>
  </rcc>
  <rcc rId="69141" sId="12">
    <oc r="M371" t="inlineStr">
      <is>
        <t>ф № 65</t>
      </is>
    </oc>
    <nc r="M371"/>
  </rcc>
  <rcc rId="69142" sId="12">
    <oc r="N371" t="inlineStr">
      <is>
        <t>ЦПП 110/6 кВ</t>
      </is>
    </oc>
    <nc r="N371"/>
  </rcc>
  <rcc rId="69143" sId="12">
    <oc r="O371">
      <v>42733</v>
    </oc>
    <nc r="O371"/>
  </rcc>
  <rcc rId="69144" sId="12">
    <oc r="P371">
      <v>2373</v>
    </oc>
    <nc r="P371"/>
  </rcc>
  <rcc rId="69145" sId="12">
    <oc r="B762" t="inlineStr">
      <is>
        <t>Акушинский МУ</t>
      </is>
    </oc>
    <nc r="B762"/>
  </rcc>
  <rcc rId="69146" sId="12">
    <oc r="C762">
      <v>379</v>
    </oc>
    <nc r="C762"/>
  </rcc>
  <rcc rId="69147" sId="12">
    <oc r="D762">
      <v>42718</v>
    </oc>
    <nc r="D762"/>
  </rcc>
  <rcc rId="69148" sId="12">
    <oc r="E762" t="inlineStr">
      <is>
        <t>Набигулаев Магомед Исрапилович</t>
      </is>
    </oc>
    <nc r="E762"/>
  </rcc>
  <rcc rId="69149" sId="12">
    <oc r="F762" t="inlineStr">
      <is>
        <t>жилой дом</t>
      </is>
    </oc>
    <nc r="F762"/>
  </rcc>
  <rcc rId="69150" sId="12">
    <oc r="G762" t="inlineStr">
      <is>
        <t>РД, Акушинский район, с. Аметерк</t>
      </is>
    </oc>
    <nc r="G762"/>
  </rcc>
  <rcc rId="69151" sId="12">
    <oc r="H762">
      <v>5</v>
    </oc>
    <nc r="H762"/>
  </rcc>
  <rcc rId="69152" sId="12">
    <oc r="I762">
      <v>5</v>
    </oc>
    <nc r="I762"/>
  </rcc>
  <rcc rId="69153" sId="12">
    <oc r="J762">
      <v>0</v>
    </oc>
    <nc r="J762"/>
  </rcc>
  <rcc rId="69154" sId="12">
    <oc r="K762">
      <v>0.4</v>
    </oc>
    <nc r="K762"/>
  </rcc>
  <rcc rId="69155" sId="12">
    <oc r="L762" t="inlineStr">
      <is>
        <t>6/160</t>
      </is>
    </oc>
    <nc r="L762"/>
  </rcc>
  <rcc rId="69156" sId="12">
    <oc r="M762" t="inlineStr">
      <is>
        <t>Ф№3</t>
      </is>
    </oc>
    <nc r="M762"/>
  </rcc>
  <rcc rId="69157" sId="12">
    <oc r="N762" t="inlineStr">
      <is>
        <t>Цудахар</t>
      </is>
    </oc>
    <nc r="N762"/>
  </rcc>
  <rcc rId="69158" sId="12">
    <oc r="O762">
      <v>42719</v>
    </oc>
    <nc r="O762"/>
  </rcc>
  <rcc rId="69159" sId="12">
    <oc r="P762">
      <v>379</v>
    </oc>
    <nc r="P762"/>
  </rcc>
  <rcc rId="69160" sId="12">
    <oc r="B125" t="inlineStr">
      <is>
        <t>Гунибские РЭС</t>
      </is>
    </oc>
    <nc r="B125"/>
  </rcc>
  <rcc rId="69161" sId="12">
    <oc r="C125">
      <v>2083</v>
    </oc>
    <nc r="C125"/>
  </rcc>
  <rcc rId="69162" sId="12">
    <oc r="D125">
      <v>42696</v>
    </oc>
    <nc r="D125"/>
  </rcc>
  <rcc rId="69163" sId="12">
    <oc r="E125" t="inlineStr">
      <is>
        <t>Администрация МО "сельсовет Магарский", в лице главы Химелова Булата Гусейновича</t>
      </is>
    </oc>
    <nc r="E125"/>
  </rcc>
  <rcc rId="69164" sId="12">
    <oc r="F125" t="inlineStr">
      <is>
        <t>жилой МКР</t>
      </is>
    </oc>
    <nc r="F125"/>
  </rcc>
  <rcc rId="69165" sId="12">
    <oc r="G125" t="inlineStr">
      <is>
        <t>РД, Чародинский район, с. Мукутль</t>
      </is>
    </oc>
    <nc r="G125"/>
  </rcc>
  <rcc rId="69166" sId="12">
    <oc r="H125">
      <v>30</v>
    </oc>
    <nc r="H125"/>
  </rcc>
  <rcc rId="69167" sId="12">
    <oc r="I125">
      <v>30</v>
    </oc>
    <nc r="I125"/>
  </rcc>
  <rcc rId="69168" sId="12">
    <oc r="J125">
      <v>0</v>
    </oc>
    <nc r="J125"/>
  </rcc>
  <rcc rId="69169" sId="12">
    <oc r="K125">
      <v>10</v>
    </oc>
    <nc r="K125"/>
  </rcc>
  <rcc rId="69170" sId="12">
    <oc r="L125" t="inlineStr">
      <is>
        <t>63 кВА</t>
      </is>
    </oc>
    <nc r="L125"/>
  </rcc>
  <rcc rId="69171" sId="12">
    <oc r="M125" t="inlineStr">
      <is>
        <t>ф № 2</t>
      </is>
    </oc>
    <nc r="M125"/>
  </rcc>
  <rcc rId="69172" sId="12">
    <oc r="N125" t="inlineStr">
      <is>
        <t>Цуриб 35/10 кВ</t>
      </is>
    </oc>
    <nc r="N125"/>
  </rcc>
  <rcc rId="69173" sId="12">
    <oc r="O125">
      <v>42696</v>
    </oc>
    <nc r="O125"/>
  </rcc>
  <rcc rId="69174" sId="12">
    <oc r="P125">
      <v>2127</v>
    </oc>
    <nc r="P125"/>
  </rcc>
  <rcc rId="69175" sId="12">
    <oc r="B329" t="inlineStr">
      <is>
        <t>Буйнакские РЭС</t>
      </is>
    </oc>
    <nc r="B329"/>
  </rcc>
  <rcc rId="69176" sId="12">
    <oc r="C329">
      <v>2263</v>
    </oc>
    <nc r="C329"/>
  </rcc>
  <rcc rId="69177" sId="12">
    <oc r="D329">
      <v>42719</v>
    </oc>
    <nc r="D329"/>
  </rcc>
  <rcc rId="69178" sId="12">
    <oc r="E329" t="inlineStr">
      <is>
        <t>Атабаев Магомедмухтар Абакарович</t>
      </is>
    </oc>
    <nc r="E329"/>
  </rcc>
  <rcc rId="69179" sId="12">
    <oc r="F329" t="inlineStr">
      <is>
        <t>мясорубка</t>
      </is>
    </oc>
    <nc r="F329"/>
  </rcc>
  <rcc rId="69180" sId="12">
    <oc r="G329" t="inlineStr">
      <is>
        <t>РД, Буйнакский район, с. Чабанмахи</t>
      </is>
    </oc>
    <nc r="G329"/>
  </rcc>
  <rcc rId="69181" sId="12">
    <oc r="H329">
      <v>9</v>
    </oc>
    <nc r="H329"/>
  </rcc>
  <rcc rId="69182" sId="12">
    <oc r="I329">
      <v>9</v>
    </oc>
    <nc r="I329"/>
  </rcc>
  <rcc rId="69183" sId="12">
    <oc r="J329">
      <v>0</v>
    </oc>
    <nc r="J329"/>
  </rcc>
  <rcc rId="69184" sId="12">
    <oc r="K329">
      <v>0.4</v>
    </oc>
    <nc r="K329"/>
  </rcc>
  <rcc rId="69185" sId="12">
    <oc r="L329" t="inlineStr">
      <is>
        <t>246/160</t>
      </is>
    </oc>
    <nc r="L329"/>
  </rcc>
  <rcc rId="69186" sId="12">
    <oc r="M329" t="inlineStr">
      <is>
        <t>ф №</t>
      </is>
    </oc>
    <nc r="M329"/>
  </rcc>
  <rcc rId="69187" sId="12">
    <oc r="N329" t="inlineStr">
      <is>
        <t>Чабанмахи</t>
      </is>
    </oc>
    <nc r="N329"/>
  </rcc>
  <rcc rId="69188" sId="12">
    <oc r="O329">
      <v>42725</v>
    </oc>
    <nc r="O329"/>
  </rcc>
  <rcc rId="69189" sId="12">
    <oc r="P329">
      <v>2331</v>
    </oc>
    <nc r="P329"/>
  </rcc>
  <rcc rId="69190" sId="12">
    <oc r="B509" t="inlineStr">
      <is>
        <t>Александрийский РЭС/ПУ ЗЭС</t>
      </is>
    </oc>
    <nc r="B509"/>
  </rcc>
  <rcc rId="69191" sId="12">
    <oc r="C509">
      <v>292</v>
    </oc>
    <nc r="C509"/>
  </rcc>
  <rcc rId="69192" sId="12">
    <oc r="D509">
      <v>42699</v>
    </oc>
    <nc r="D509"/>
  </rcc>
  <rcc rId="69193" sId="12">
    <oc r="E509" t="inlineStr">
      <is>
        <t>Рамазанова Нинехалум Нуруллаховна</t>
      </is>
    </oc>
    <nc r="E509"/>
  </rcc>
  <rcc rId="69194" sId="12">
    <oc r="F509" t="inlineStr">
      <is>
        <t>жилой дом</t>
      </is>
    </oc>
    <nc r="F509"/>
  </rcc>
  <rcc rId="69195" sId="12">
    <oc r="G509" t="inlineStr">
      <is>
        <t>Кизлярский район, с. Черняевка</t>
      </is>
    </oc>
    <nc r="G509"/>
  </rcc>
  <rcc rId="69196" sId="12">
    <oc r="H509">
      <v>4</v>
    </oc>
    <nc r="H509"/>
  </rcc>
  <rcc rId="69197" sId="12">
    <oc r="I509">
      <v>4</v>
    </oc>
    <nc r="I509"/>
  </rcc>
  <rcc rId="69198" sId="12">
    <oc r="J509">
      <v>0</v>
    </oc>
    <nc r="J509"/>
  </rcc>
  <rcc rId="69199" sId="12">
    <oc r="K509">
      <v>0.4</v>
    </oc>
    <nc r="K509"/>
  </rcc>
  <rcc rId="69200" sId="12">
    <oc r="L509" t="inlineStr">
      <is>
        <t>120507/400 кВА</t>
      </is>
    </oc>
    <nc r="L509"/>
  </rcc>
  <rcc rId="69201" sId="12">
    <oc r="M509" t="inlineStr">
      <is>
        <t>ф№5</t>
      </is>
    </oc>
    <nc r="M509"/>
  </rcc>
  <rcc rId="69202" sId="12">
    <oc r="N509" t="inlineStr">
      <is>
        <t>Черняевка</t>
      </is>
    </oc>
    <nc r="N509"/>
  </rcc>
  <rcc rId="69203" sId="12">
    <oc r="O509">
      <v>42699</v>
    </oc>
    <nc r="O509"/>
  </rcc>
  <rcc rId="69204" sId="12">
    <oc r="P509">
      <v>292</v>
    </oc>
    <nc r="P509"/>
  </rcc>
  <rcc rId="69205" sId="12">
    <oc r="B263" t="inlineStr">
      <is>
        <t>Буйнакские РЭС</t>
      </is>
    </oc>
    <nc r="B263"/>
  </rcc>
  <rcc rId="69206" sId="12">
    <oc r="C263">
      <v>2215</v>
    </oc>
    <nc r="C263"/>
  </rcc>
  <rcc rId="69207" sId="12">
    <oc r="D263">
      <v>42716</v>
    </oc>
    <nc r="D263"/>
  </rcc>
  <rcc rId="69208" sId="12">
    <oc r="E263" t="inlineStr">
      <is>
        <t>Абдулкеримов Гаджимурад Абдулкеримович</t>
      </is>
    </oc>
    <nc r="E263"/>
  </rcc>
  <rcc rId="69209" sId="12">
    <oc r="F263" t="inlineStr">
      <is>
        <t>подсобное хозяйство</t>
      </is>
    </oc>
    <nc r="F263"/>
  </rcc>
  <rcc rId="69210" sId="12">
    <oc r="G263" t="inlineStr">
      <is>
        <t>РД, Буйнакский район, с.Чиркей</t>
      </is>
    </oc>
    <nc r="G263"/>
  </rcc>
  <rcc rId="69211" sId="12">
    <oc r="H263">
      <v>15</v>
    </oc>
    <nc r="H263"/>
  </rcc>
  <rcc rId="69212" sId="12">
    <oc r="I263">
      <v>15</v>
    </oc>
    <nc r="I263"/>
  </rcc>
  <rcc rId="69213" sId="12">
    <oc r="J263">
      <v>0</v>
    </oc>
    <nc r="J263"/>
  </rcc>
  <rcc rId="69214" sId="12">
    <oc r="K263">
      <v>10</v>
    </oc>
    <nc r="K263"/>
  </rcc>
  <rcc rId="69215" sId="12">
    <oc r="L263" t="inlineStr">
      <is>
        <t>25 кВА</t>
      </is>
    </oc>
    <nc r="L263"/>
  </rcc>
  <rcc rId="69216" sId="12">
    <oc r="M263" t="inlineStr">
      <is>
        <t>ф №3</t>
      </is>
    </oc>
    <nc r="M263"/>
  </rcc>
  <rcc rId="69217" sId="12">
    <oc r="N263" t="inlineStr">
      <is>
        <t>Чиркей</t>
      </is>
    </oc>
    <nc r="N263"/>
  </rcc>
  <rcc rId="69218" sId="12">
    <oc r="O263">
      <v>42717</v>
    </oc>
    <nc r="O263"/>
  </rcc>
  <rcc rId="69219" sId="12">
    <oc r="P263">
      <v>2265</v>
    </oc>
    <nc r="P263"/>
  </rcc>
  <rcc rId="69220" sId="12">
    <oc r="B330" t="inlineStr">
      <is>
        <t>Буйнакские РЭС</t>
      </is>
    </oc>
    <nc r="B330"/>
  </rcc>
  <rcc rId="69221" sId="12">
    <oc r="C330">
      <v>2264</v>
    </oc>
    <nc r="C330"/>
  </rcc>
  <rcc rId="69222" sId="12">
    <oc r="D330">
      <v>42719</v>
    </oc>
    <nc r="D330"/>
  </rcc>
  <rcc rId="69223" sId="12">
    <oc r="E330" t="inlineStr">
      <is>
        <t>Салаватов Айдимер Шамилович</t>
      </is>
    </oc>
    <nc r="E330"/>
  </rcc>
  <rcc rId="69224" sId="12">
    <oc r="F330" t="inlineStr">
      <is>
        <t>жилой дом</t>
      </is>
    </oc>
    <nc r="F330"/>
  </rcc>
  <rcc rId="69225" sId="12">
    <oc r="G330" t="inlineStr">
      <is>
        <t>РД, Буйнакский район, с. Акайтала</t>
      </is>
    </oc>
    <nc r="G330"/>
  </rcc>
  <rcc rId="69226" sId="12">
    <oc r="H330">
      <v>5</v>
    </oc>
    <nc r="H330"/>
  </rcc>
  <rcc rId="69227" sId="12">
    <oc r="I330">
      <v>5</v>
    </oc>
    <nc r="I330"/>
  </rcc>
  <rcc rId="69228" sId="12">
    <oc r="J330">
      <v>0</v>
    </oc>
    <nc r="J330"/>
  </rcc>
  <rcc rId="69229" sId="12">
    <oc r="K330">
      <v>0.4</v>
    </oc>
    <nc r="K330"/>
  </rcc>
  <rcc rId="69230" sId="12">
    <oc r="L330" t="inlineStr">
      <is>
        <t>178/250</t>
      </is>
    </oc>
    <nc r="L330"/>
  </rcc>
  <rcc rId="69231" sId="12">
    <oc r="M330" t="inlineStr">
      <is>
        <t>ф №1</t>
      </is>
    </oc>
    <nc r="M330"/>
  </rcc>
  <rcc rId="69232" sId="12">
    <oc r="N330" t="inlineStr">
      <is>
        <t xml:space="preserve">Чиркей </t>
      </is>
    </oc>
    <nc r="N330"/>
  </rcc>
  <rcc rId="69233" sId="12">
    <oc r="O330">
      <v>42725</v>
    </oc>
    <nc r="O330"/>
  </rcc>
  <rcc rId="69234" sId="12">
    <oc r="P330">
      <v>2332</v>
    </oc>
    <nc r="P330"/>
  </rcc>
  <rcc rId="69235" sId="12">
    <oc r="B345" t="inlineStr">
      <is>
        <t>Бабаюртовские РЭС</t>
      </is>
    </oc>
    <nc r="B345"/>
  </rcc>
  <rcc rId="69236" sId="12">
    <oc r="C345">
      <v>2313</v>
    </oc>
    <nc r="C345"/>
  </rcc>
  <rcc rId="69237" sId="12">
    <oc r="D345">
      <v>42730</v>
    </oc>
    <nc r="D345"/>
  </rcc>
  <rcc rId="69238" sId="12">
    <oc r="E345" t="inlineStr">
      <is>
        <t>Магомедов Магомед Койниевич</t>
      </is>
    </oc>
    <nc r="E345"/>
  </rcc>
  <rcc rId="69239" sId="12">
    <oc r="F345" t="inlineStr">
      <is>
        <t>КФХ "Койни"</t>
      </is>
    </oc>
    <nc r="F345"/>
  </rcc>
  <rcc rId="69240" sId="12">
    <oc r="G345" t="inlineStr">
      <is>
        <t>РД, Цунтинский район, в ЗОЖ Бабаюртовского района</t>
      </is>
    </oc>
    <nc r="G345"/>
  </rcc>
  <rcc rId="69241" sId="12">
    <oc r="H345">
      <v>25</v>
    </oc>
    <nc r="H345"/>
  </rcc>
  <rcc rId="69242" sId="12">
    <oc r="I345">
      <v>25</v>
    </oc>
    <nc r="I345"/>
  </rcc>
  <rcc rId="69243" sId="12">
    <oc r="J345">
      <v>0</v>
    </oc>
    <nc r="J345"/>
  </rcc>
  <rcc rId="69244" sId="12">
    <oc r="K345">
      <v>10</v>
    </oc>
    <nc r="K345"/>
  </rcc>
  <rcc rId="69245" sId="12">
    <oc r="L345" t="inlineStr">
      <is>
        <t>40 кВА</t>
      </is>
    </oc>
    <nc r="L345"/>
  </rcc>
  <rcc rId="69246" sId="12">
    <oc r="M345" t="inlineStr">
      <is>
        <t>ф №2</t>
      </is>
    </oc>
    <nc r="M345"/>
  </rcc>
  <rcc rId="69247" sId="12">
    <oc r="N345" t="inlineStr">
      <is>
        <t>Шава 35/10 кВ</t>
      </is>
    </oc>
    <nc r="N345"/>
  </rcc>
  <rcc rId="69248" sId="12">
    <oc r="O345">
      <v>42730</v>
    </oc>
    <nc r="O345"/>
  </rcc>
  <rcc rId="69249" sId="12">
    <oc r="P345">
      <v>2347</v>
    </oc>
    <nc r="P345"/>
  </rcc>
  <rcc rId="69250" sId="12">
    <oc r="B720" t="inlineStr">
      <is>
        <t>Шамильский МУ</t>
      </is>
    </oc>
    <nc r="B720"/>
  </rcc>
  <rcc rId="69251" sId="12">
    <oc r="C720">
      <v>337</v>
    </oc>
    <nc r="C720"/>
  </rcc>
  <rcc rId="69252" sId="12">
    <oc r="D720">
      <v>42690</v>
    </oc>
    <nc r="D720"/>
  </rcc>
  <rcc rId="69253" sId="12">
    <oc r="E720" t="inlineStr">
      <is>
        <t>Юсупов Хизри Магомедович</t>
      </is>
    </oc>
    <nc r="E720"/>
  </rcc>
  <rcc rId="69254" sId="12">
    <oc r="F720" t="inlineStr">
      <is>
        <t>жилой дом</t>
      </is>
    </oc>
    <nc r="F720"/>
  </rcc>
  <rcc rId="69255" sId="12">
    <oc r="G720" t="inlineStr">
      <is>
        <t>РД, Шамильский район, сел. Хебда</t>
      </is>
    </oc>
    <nc r="G720"/>
  </rcc>
  <rcc rId="69256" sId="12">
    <oc r="H720">
      <v>13</v>
    </oc>
    <nc r="H720"/>
  </rcc>
  <rcc rId="69257" sId="12">
    <oc r="I720">
      <v>13</v>
    </oc>
    <nc r="I720"/>
  </rcc>
  <rcc rId="69258" sId="12">
    <oc r="J720">
      <v>0</v>
    </oc>
    <nc r="J720"/>
  </rcc>
  <rcc rId="69259" sId="12">
    <oc r="K720">
      <v>0.4</v>
    </oc>
    <nc r="K720"/>
  </rcc>
  <rcc rId="69260" sId="12">
    <oc r="L720" t="inlineStr">
      <is>
        <t>3/400</t>
      </is>
    </oc>
    <nc r="L720"/>
  </rcc>
  <rcc rId="69261" sId="12">
    <oc r="M720" t="inlineStr">
      <is>
        <t>Ф№1</t>
      </is>
    </oc>
    <nc r="M720"/>
  </rcc>
  <rcc rId="69262" sId="12">
    <oc r="N720" t="inlineStr">
      <is>
        <t>Шамильская</t>
      </is>
    </oc>
    <nc r="N720"/>
  </rcc>
  <rcc rId="69263" sId="12">
    <oc r="O720">
      <v>42696</v>
    </oc>
    <nc r="O720"/>
  </rcc>
  <rcc rId="69264" sId="12">
    <oc r="P720">
      <v>337</v>
    </oc>
    <nc r="P720"/>
  </rcc>
  <rcc rId="69265" sId="12">
    <oc r="B742" t="inlineStr">
      <is>
        <t>Шамильский МУ</t>
      </is>
    </oc>
    <nc r="B742"/>
  </rcc>
  <rcc rId="69266" sId="12">
    <oc r="C742">
      <v>359</v>
    </oc>
    <nc r="C742"/>
  </rcc>
  <rcc rId="69267" sId="12">
    <oc r="D742">
      <v>42702</v>
    </oc>
    <nc r="D742"/>
  </rcc>
  <rcc rId="69268" sId="12">
    <oc r="E742" t="inlineStr">
      <is>
        <t>Гасанов Джамбулат Абдулаевич</t>
      </is>
    </oc>
    <nc r="E742"/>
  </rcc>
  <rcc rId="69269" sId="12">
    <oc r="F742" t="inlineStr">
      <is>
        <t>жилой дом</t>
      </is>
    </oc>
    <nc r="F742"/>
  </rcc>
  <rcc rId="69270" sId="12">
    <oc r="G742" t="inlineStr">
      <is>
        <t>РД, Шамильский район, сел. Митлиуриб</t>
      </is>
    </oc>
    <nc r="G742"/>
  </rcc>
  <rcc rId="69271" sId="12">
    <oc r="H742">
      <v>10</v>
    </oc>
    <nc r="H742"/>
  </rcc>
  <rcc rId="69272" sId="12">
    <oc r="I742">
      <v>10</v>
    </oc>
    <nc r="I742"/>
  </rcc>
  <rcc rId="69273" sId="12">
    <oc r="J742">
      <v>0</v>
    </oc>
    <nc r="J742"/>
  </rcc>
  <rcc rId="69274" sId="12">
    <oc r="K742">
      <v>0.4</v>
    </oc>
    <nc r="K742"/>
  </rcc>
  <rcc rId="69275" sId="12">
    <oc r="L742" t="inlineStr">
      <is>
        <t>7/250</t>
      </is>
    </oc>
    <nc r="L742"/>
  </rcc>
  <rcc rId="69276" sId="12">
    <oc r="M742" t="inlineStr">
      <is>
        <t>Ф№3</t>
      </is>
    </oc>
    <nc r="M742"/>
  </rcc>
  <rcc rId="69277" sId="12">
    <oc r="N742" t="inlineStr">
      <is>
        <t>Шамильская</t>
      </is>
    </oc>
    <nc r="N742"/>
  </rcc>
  <rcc rId="69278" sId="12">
    <oc r="O742">
      <v>42705</v>
    </oc>
    <nc r="O742"/>
  </rcc>
  <rcc rId="69279" sId="12">
    <oc r="P742">
      <v>359</v>
    </oc>
    <nc r="P742"/>
  </rcc>
  <rcc rId="69280" sId="12">
    <oc r="B749" t="inlineStr">
      <is>
        <t>Шамильский МУ</t>
      </is>
    </oc>
    <nc r="B749"/>
  </rcc>
  <rcc rId="69281" sId="12">
    <oc r="C749">
      <v>366</v>
    </oc>
    <nc r="C749"/>
  </rcc>
  <rcc rId="69282" sId="12">
    <oc r="D749">
      <v>42710</v>
    </oc>
    <nc r="D749"/>
  </rcc>
  <rcc rId="69283" sId="12">
    <oc r="E749" t="inlineStr">
      <is>
        <t>Лабазанова Чакар Ариповна</t>
      </is>
    </oc>
    <nc r="E749"/>
  </rcc>
  <rcc rId="69284" sId="12">
    <oc r="F749" t="inlineStr">
      <is>
        <t>жилой дом</t>
      </is>
    </oc>
    <nc r="F749"/>
  </rcc>
  <rcc rId="69285" sId="12">
    <oc r="G749" t="inlineStr">
      <is>
        <t>РД, Шамильский район, сел. Ассаб</t>
      </is>
    </oc>
    <nc r="G749"/>
  </rcc>
  <rcc rId="69286" sId="12">
    <oc r="H749">
      <v>10</v>
    </oc>
    <nc r="H749"/>
  </rcc>
  <rcc rId="69287" sId="12">
    <oc r="I749">
      <v>10</v>
    </oc>
    <nc r="I749"/>
  </rcc>
  <rcc rId="69288" sId="12">
    <oc r="J749">
      <v>0</v>
    </oc>
    <nc r="J749"/>
  </rcc>
  <rcc rId="69289" sId="12">
    <oc r="K749">
      <v>0.4</v>
    </oc>
    <nc r="K749"/>
  </rcc>
  <rcc rId="69290" sId="12">
    <oc r="L749" t="inlineStr">
      <is>
        <t>9/400</t>
      </is>
    </oc>
    <nc r="L749"/>
  </rcc>
  <rcc rId="69291" sId="12">
    <oc r="M749" t="inlineStr">
      <is>
        <t>Ф№2</t>
      </is>
    </oc>
    <nc r="M749"/>
  </rcc>
  <rcc rId="69292" sId="12">
    <oc r="N749" t="inlineStr">
      <is>
        <t>Шамильская</t>
      </is>
    </oc>
    <nc r="N749"/>
  </rcc>
  <rcc rId="69293" sId="12">
    <oc r="O749">
      <v>42713</v>
    </oc>
    <nc r="O749"/>
  </rcc>
  <rcc rId="69294" sId="12">
    <oc r="P749">
      <v>366</v>
    </oc>
    <nc r="P749"/>
  </rcc>
  <rcc rId="69295" sId="12">
    <oc r="B751" t="inlineStr">
      <is>
        <t>Шамильский МУ</t>
      </is>
    </oc>
    <nc r="B751"/>
  </rcc>
  <rcc rId="69296" sId="12">
    <oc r="C751">
      <v>368</v>
    </oc>
    <nc r="C751"/>
  </rcc>
  <rcc rId="69297" sId="12">
    <oc r="D751">
      <v>42710</v>
    </oc>
    <nc r="D751"/>
  </rcc>
  <rcc rId="69298" sId="12">
    <oc r="E751" t="inlineStr">
      <is>
        <t>Абдулаева Майсарат Магомедовна</t>
      </is>
    </oc>
    <nc r="E751"/>
  </rcc>
  <rcc rId="69299" sId="12">
    <oc r="F751" t="inlineStr">
      <is>
        <t>жилой дом</t>
      </is>
    </oc>
    <nc r="F751"/>
  </rcc>
  <rcc rId="69300" sId="12">
    <oc r="G751" t="inlineStr">
      <is>
        <t>РД, Шамильский район, сел. Цекоб</t>
      </is>
    </oc>
    <nc r="G751"/>
  </rcc>
  <rcc rId="69301" sId="12">
    <oc r="H751">
      <v>10</v>
    </oc>
    <nc r="H751"/>
  </rcc>
  <rcc rId="69302" sId="12">
    <oc r="I751">
      <v>10</v>
    </oc>
    <nc r="I751"/>
  </rcc>
  <rcc rId="69303" sId="12">
    <oc r="J751">
      <v>0</v>
    </oc>
    <nc r="J751"/>
  </rcc>
  <rcc rId="69304" sId="12">
    <oc r="K751">
      <v>0.4</v>
    </oc>
    <nc r="K751"/>
  </rcc>
  <rcc rId="69305" sId="12">
    <oc r="L751" t="inlineStr">
      <is>
        <t>13/100</t>
      </is>
    </oc>
    <nc r="L751"/>
  </rcc>
  <rcc rId="69306" sId="12">
    <oc r="M751" t="inlineStr">
      <is>
        <t>Ф№2</t>
      </is>
    </oc>
    <nc r="M751"/>
  </rcc>
  <rcc rId="69307" sId="12">
    <oc r="N751" t="inlineStr">
      <is>
        <t>Шамильская</t>
      </is>
    </oc>
    <nc r="N751"/>
  </rcc>
  <rcc rId="69308" sId="12">
    <oc r="O751">
      <v>42713</v>
    </oc>
    <nc r="O751"/>
  </rcc>
  <rcc rId="69309" sId="12">
    <oc r="P751">
      <v>368</v>
    </oc>
    <nc r="P751"/>
  </rcc>
  <rcc rId="69310" sId="12">
    <oc r="B752" t="inlineStr">
      <is>
        <t>Шамильский МУ</t>
      </is>
    </oc>
    <nc r="B752"/>
  </rcc>
  <rcc rId="69311" sId="12">
    <oc r="C752">
      <v>369</v>
    </oc>
    <nc r="C752"/>
  </rcc>
  <rcc rId="69312" sId="12">
    <oc r="D752">
      <v>42710</v>
    </oc>
    <nc r="D752"/>
  </rcc>
  <rcc rId="69313" sId="12">
    <oc r="E752" t="inlineStr">
      <is>
        <t>Исаева Белкисат Халилулаевна</t>
      </is>
    </oc>
    <nc r="E752"/>
  </rcc>
  <rcc rId="69314" sId="12">
    <oc r="F752" t="inlineStr">
      <is>
        <t>жилой дом</t>
      </is>
    </oc>
    <nc r="F752"/>
  </rcc>
  <rcc rId="69315" sId="12">
    <oc r="G752" t="inlineStr">
      <is>
        <t>РД, Шамильский район, сел. Хучада</t>
      </is>
    </oc>
    <nc r="G752"/>
  </rcc>
  <rcc rId="69316" sId="12">
    <oc r="H752">
      <v>12</v>
    </oc>
    <nc r="H752"/>
  </rcc>
  <rcc rId="69317" sId="12">
    <oc r="I752">
      <v>12</v>
    </oc>
    <nc r="I752"/>
  </rcc>
  <rcc rId="69318" sId="12">
    <oc r="J752">
      <v>0</v>
    </oc>
    <nc r="J752"/>
  </rcc>
  <rcc rId="69319" sId="12">
    <oc r="K752">
      <v>0.4</v>
    </oc>
    <nc r="K752"/>
  </rcc>
  <rcc rId="69320" sId="12">
    <oc r="L752" t="inlineStr">
      <is>
        <t>10/160</t>
      </is>
    </oc>
    <nc r="L752"/>
  </rcc>
  <rcc rId="69321" sId="12">
    <oc r="M752" t="inlineStr">
      <is>
        <t>Ф№2</t>
      </is>
    </oc>
    <nc r="M752"/>
  </rcc>
  <rcc rId="69322" sId="12">
    <oc r="N752" t="inlineStr">
      <is>
        <t>Шамильская</t>
      </is>
    </oc>
    <nc r="N752"/>
  </rcc>
  <rcc rId="69323" sId="12">
    <oc r="O752">
      <v>42713</v>
    </oc>
    <nc r="O752"/>
  </rcc>
  <rcc rId="69324" sId="12">
    <oc r="P752">
      <v>369</v>
    </oc>
    <nc r="P752"/>
  </rcc>
  <rcc rId="69325" sId="12">
    <oc r="L115" t="inlineStr">
      <is>
        <t>250 кВА</t>
      </is>
    </oc>
    <nc r="L115"/>
  </rcc>
  <rcc rId="69326" sId="12">
    <oc r="B427" t="inlineStr">
      <is>
        <t>МГЭС</t>
      </is>
    </oc>
    <nc r="B427"/>
  </rcc>
  <rcc rId="69327" sId="12">
    <oc r="C427">
      <v>395</v>
    </oc>
    <nc r="C427"/>
  </rcc>
  <rcc rId="69328" sId="12">
    <oc r="D427">
      <v>42727</v>
    </oc>
    <nc r="D427"/>
  </rcc>
  <rcc rId="69329" sId="12">
    <oc r="E427" t="inlineStr">
      <is>
        <t>Алимагомедов Алиасхаб Лабазанович</t>
      </is>
    </oc>
    <nc r="E427"/>
  </rcc>
  <rcc rId="69330" sId="12">
    <oc r="F427" t="inlineStr">
      <is>
        <t>жилой дом</t>
      </is>
    </oc>
    <nc r="F427"/>
  </rcc>
  <rcc rId="69331" sId="12">
    <oc r="G427" t="inlineStr">
      <is>
        <t>РД, п. Загородный</t>
      </is>
    </oc>
    <nc r="G427"/>
  </rcc>
  <rcc rId="69332" sId="12">
    <oc r="H427">
      <v>5</v>
    </oc>
    <nc r="H427"/>
  </rcc>
  <rcc rId="69333" sId="12">
    <oc r="I427">
      <v>5</v>
    </oc>
    <nc r="I427"/>
  </rcc>
  <rcc rId="69334" sId="12">
    <oc r="J427">
      <v>0</v>
    </oc>
    <nc r="J427"/>
  </rcc>
  <rcc rId="69335" sId="12">
    <oc r="K427">
      <v>0.4</v>
    </oc>
    <nc r="K427"/>
  </rcc>
  <rcc rId="69336" sId="12">
    <oc r="L427" t="inlineStr">
      <is>
        <t>134/160</t>
      </is>
    </oc>
    <nc r="L427"/>
  </rcc>
  <rcc rId="69337" sId="12">
    <oc r="M427">
      <v>8</v>
    </oc>
    <nc r="M427"/>
  </rcc>
  <rcc rId="69338" sId="12">
    <oc r="N427" t="inlineStr">
      <is>
        <t>Шамхал</t>
      </is>
    </oc>
    <nc r="N427"/>
  </rcc>
  <rcc rId="69339" sId="12">
    <oc r="P427">
      <v>395</v>
    </oc>
    <nc r="P427"/>
  </rcc>
  <rcc rId="69340" sId="12">
    <oc r="B452" t="inlineStr">
      <is>
        <t xml:space="preserve"> ЦЭС
ЦРЭС</t>
      </is>
    </oc>
    <nc r="B452"/>
  </rcc>
  <rcc rId="69341" sId="12">
    <oc r="C452">
      <v>154</v>
    </oc>
    <nc r="C452"/>
  </rcc>
  <rcc rId="69342" sId="12">
    <oc r="D452">
      <v>42677</v>
    </oc>
    <nc r="D452"/>
  </rcc>
  <rcc rId="69343" sId="12">
    <oc r="E452" t="inlineStr">
      <is>
        <t>Гасанова Парсихат Тинамагомедовна</t>
      </is>
    </oc>
    <nc r="E452"/>
  </rcc>
  <rcc rId="69344" sId="12">
    <oc r="F452" t="inlineStr">
      <is>
        <t>жилой дом</t>
      </is>
    </oc>
    <nc r="F452"/>
  </rcc>
  <rcc rId="69345" sId="12">
    <oc r="G452" t="inlineStr">
      <is>
        <t>РД, Кумторкалинский р-н МО "Сельсовет Коркмаскалинский", (п.Тюбе)</t>
      </is>
    </oc>
    <nc r="G452"/>
  </rcc>
  <rcc rId="69346" sId="12">
    <oc r="H452">
      <v>5</v>
    </oc>
    <nc r="H452"/>
  </rcc>
  <rcc rId="69347" sId="12">
    <oc r="I452">
      <v>5</v>
    </oc>
    <nc r="I452"/>
  </rcc>
  <rcc rId="69348" sId="12">
    <oc r="J452">
      <v>0</v>
    </oc>
    <nc r="J452"/>
  </rcc>
  <rcc rId="69349" sId="12">
    <oc r="K452">
      <v>0.4</v>
    </oc>
    <nc r="K452"/>
  </rcc>
  <rcc rId="69350" sId="12">
    <oc r="L452" t="inlineStr">
      <is>
        <t>99/250</t>
      </is>
    </oc>
    <nc r="L452"/>
  </rcc>
  <rcc rId="69351" sId="12">
    <oc r="M452" t="inlineStr">
      <is>
        <t>ф№5</t>
      </is>
    </oc>
    <nc r="M452"/>
  </rcc>
  <rcc rId="69352" sId="12">
    <oc r="N452" t="inlineStr">
      <is>
        <t>Шамхал</t>
      </is>
    </oc>
    <nc r="N452"/>
  </rcc>
  <rcc rId="69353" sId="12">
    <oc r="O452">
      <v>42677</v>
    </oc>
    <nc r="O452"/>
  </rcc>
  <rcc rId="69354" sId="12">
    <oc r="P452">
      <v>154</v>
    </oc>
    <nc r="P452"/>
  </rcc>
  <rcc rId="69355" sId="12">
    <oc r="B465" t="inlineStr">
      <is>
        <t xml:space="preserve"> ЦЭС
ЦРЭС</t>
      </is>
    </oc>
    <nc r="B465"/>
  </rcc>
  <rcc rId="69356" sId="12">
    <oc r="C465">
      <v>167</v>
    </oc>
    <nc r="C465"/>
  </rcc>
  <rcc rId="69357" sId="12">
    <oc r="D465">
      <v>42703</v>
    </oc>
    <nc r="D465"/>
  </rcc>
  <rcc rId="69358" sId="12">
    <oc r="E465" t="inlineStr">
      <is>
        <t>Муртазалиев 
Казбек Маирбекович</t>
      </is>
    </oc>
    <nc r="E465"/>
  </rcc>
  <rcc rId="69359" sId="12">
    <oc r="F465" t="inlineStr">
      <is>
        <t>жилой дом</t>
      </is>
    </oc>
    <nc r="F465"/>
  </rcc>
  <rcc rId="69360" sId="12">
    <oc r="G465" t="inlineStr">
      <is>
        <t>Кумторкалинский 
район   пос.  Тюбе</t>
      </is>
    </oc>
    <nc r="G465"/>
  </rcc>
  <rcc rId="69361" sId="12">
    <oc r="H465">
      <v>7</v>
    </oc>
    <nc r="H465"/>
  </rcc>
  <rcc rId="69362" sId="12">
    <oc r="I465">
      <v>7</v>
    </oc>
    <nc r="I465"/>
  </rcc>
  <rcc rId="69363" sId="12">
    <oc r="J465">
      <v>0</v>
    </oc>
    <nc r="J465"/>
  </rcc>
  <rcc rId="69364" sId="12">
    <oc r="K465">
      <v>0.4</v>
    </oc>
    <nc r="K465"/>
  </rcc>
  <rcc rId="69365" sId="12">
    <oc r="L465" t="inlineStr">
      <is>
        <t>85/400</t>
      </is>
    </oc>
    <nc r="L465"/>
  </rcc>
  <rcc rId="69366" sId="12">
    <oc r="M465" t="inlineStr">
      <is>
        <t>ф11</t>
      </is>
    </oc>
    <nc r="M465"/>
  </rcc>
  <rcc rId="69367" sId="12">
    <oc r="N465" t="inlineStr">
      <is>
        <t>Шамхал</t>
      </is>
    </oc>
    <nc r="N465"/>
  </rcc>
  <rcc rId="69368" sId="12">
    <oc r="O465">
      <v>42703</v>
    </oc>
    <nc r="O465"/>
  </rcc>
  <rcc rId="69369" sId="12">
    <oc r="P465">
      <v>167</v>
    </oc>
    <nc r="P465"/>
  </rcc>
  <rcc rId="69370" sId="12">
    <oc r="B466" t="inlineStr">
      <is>
        <t xml:space="preserve"> ЦЭС
ЦРЭС</t>
      </is>
    </oc>
    <nc r="B466"/>
  </rcc>
  <rcc rId="69371" sId="12">
    <oc r="C466">
      <v>168</v>
    </oc>
    <nc r="C466"/>
  </rcc>
  <rcc rId="69372" sId="12">
    <oc r="D466">
      <v>42705</v>
    </oc>
    <nc r="D466"/>
  </rcc>
  <rcc rId="69373" sId="12">
    <oc r="E466" t="inlineStr">
      <is>
        <t>Умаров Джалак Керагулуевич</t>
      </is>
    </oc>
    <nc r="E466"/>
  </rcc>
  <rcc rId="69374" sId="12">
    <oc r="F466" t="inlineStr">
      <is>
        <t>жилой дом</t>
      </is>
    </oc>
    <nc r="F466"/>
  </rcc>
  <rcc rId="69375" sId="12">
    <oc r="G466" t="inlineStr">
      <is>
        <t>Кумторкалинский 
район   пос.  Тюбе ЗУ16 (Коркмаскалинские земли</t>
      </is>
    </oc>
    <nc r="G466"/>
  </rcc>
  <rcc rId="69376" sId="12">
    <oc r="H466">
      <v>4</v>
    </oc>
    <nc r="H466"/>
  </rcc>
  <rcc rId="69377" sId="12">
    <oc r="I466">
      <v>4</v>
    </oc>
    <nc r="I466"/>
  </rcc>
  <rcc rId="69378" sId="12">
    <oc r="J466">
      <v>0</v>
    </oc>
    <nc r="J466"/>
  </rcc>
  <rcc rId="69379" sId="12">
    <oc r="K466">
      <v>0.4</v>
    </oc>
    <nc r="K466"/>
  </rcc>
  <rcc rId="69380" sId="12">
    <oc r="L466" t="inlineStr">
      <is>
        <t>83/160</t>
      </is>
    </oc>
    <nc r="L466"/>
  </rcc>
  <rcc rId="69381" sId="12">
    <oc r="M466" t="inlineStr">
      <is>
        <t>ф11</t>
      </is>
    </oc>
    <nc r="M466"/>
  </rcc>
  <rcc rId="69382" sId="12">
    <oc r="N466" t="inlineStr">
      <is>
        <t>Шамхал</t>
      </is>
    </oc>
    <nc r="N466"/>
  </rcc>
  <rcc rId="69383" sId="12">
    <oc r="O466">
      <v>42705</v>
    </oc>
    <nc r="O466"/>
  </rcc>
  <rcc rId="69384" sId="12">
    <oc r="P466">
      <v>168</v>
    </oc>
    <nc r="P466"/>
  </rcc>
  <rcc rId="69385" sId="12">
    <oc r="B469" t="inlineStr">
      <is>
        <t xml:space="preserve"> ЦЭС
ЦРЭС</t>
      </is>
    </oc>
    <nc r="B469"/>
  </rcc>
  <rcc rId="69386" sId="12">
    <oc r="C469">
      <v>171</v>
    </oc>
    <nc r="C469"/>
  </rcc>
  <rcc rId="69387" sId="12">
    <oc r="D469">
      <v>42713</v>
    </oc>
    <nc r="D469"/>
  </rcc>
  <rcc rId="69388" sId="12">
    <oc r="E469" t="inlineStr">
      <is>
        <t xml:space="preserve">Юсупов Рашид Даниялович </t>
      </is>
    </oc>
    <nc r="E469"/>
  </rcc>
  <rcc rId="69389" sId="12">
    <oc r="F469" t="inlineStr">
      <is>
        <t>жилой дом</t>
      </is>
    </oc>
    <nc r="F469"/>
  </rcc>
  <rcc rId="69390" sId="12">
    <oc r="G469" t="inlineStr">
      <is>
        <t xml:space="preserve"> РД
Кумторкалинский 
район    с. Алмало</t>
      </is>
    </oc>
    <nc r="G469"/>
  </rcc>
  <rcc rId="69391" sId="12">
    <oc r="H469">
      <v>5</v>
    </oc>
    <nc r="H469"/>
  </rcc>
  <rcc rId="69392" sId="12">
    <oc r="I469">
      <v>5</v>
    </oc>
    <nc r="I469"/>
  </rcc>
  <rcc rId="69393" sId="12">
    <oc r="J469">
      <v>0</v>
    </oc>
    <nc r="J469"/>
  </rcc>
  <rcc rId="69394" sId="12">
    <oc r="K469">
      <v>0.4</v>
    </oc>
    <nc r="K469"/>
  </rcc>
  <rcc rId="69395" sId="12">
    <oc r="L469" t="inlineStr">
      <is>
        <t>92/250</t>
      </is>
    </oc>
    <nc r="L469"/>
  </rcc>
  <rcc rId="69396" sId="12">
    <oc r="M469" t="inlineStr">
      <is>
        <t>ф11</t>
      </is>
    </oc>
    <nc r="M469"/>
  </rcc>
  <rcc rId="69397" sId="12">
    <oc r="N469" t="inlineStr">
      <is>
        <t>Шамхал</t>
      </is>
    </oc>
    <nc r="N469"/>
  </rcc>
  <rcc rId="69398" sId="12">
    <oc r="O469">
      <v>42713</v>
    </oc>
    <nc r="O469"/>
  </rcc>
  <rcc rId="69399" sId="12">
    <oc r="P469">
      <v>171</v>
    </oc>
    <nc r="P469"/>
  </rcc>
  <rcc rId="69400" sId="12">
    <oc r="B480" t="inlineStr">
      <is>
        <t xml:space="preserve"> ЦЭС
ЦРЭС</t>
      </is>
    </oc>
    <nc r="B480"/>
  </rcc>
  <rcc rId="69401" sId="12">
    <oc r="C480">
      <v>182</v>
    </oc>
    <nc r="C480"/>
  </rcc>
  <rcc rId="69402" sId="12">
    <oc r="D480">
      <v>42730</v>
    </oc>
    <nc r="D480"/>
  </rcc>
  <rcc rId="69403" sId="12">
    <oc r="E480" t="inlineStr">
      <is>
        <t xml:space="preserve">Новаев 
Магомед Шамхалович </t>
      </is>
    </oc>
    <nc r="E480"/>
  </rcc>
  <rcc rId="69404" sId="12">
    <oc r="F480" t="inlineStr">
      <is>
        <t>жилой дом</t>
      </is>
    </oc>
    <nc r="F480"/>
  </rcc>
  <rcc rId="69405" sId="12">
    <oc r="G480" t="inlineStr">
      <is>
        <t>РД, 
пос.  Шамхал ( район Учхоз</t>
      </is>
    </oc>
    <nc r="G480"/>
  </rcc>
  <rcc rId="69406" sId="12">
    <oc r="H480">
      <v>5</v>
    </oc>
    <nc r="H480"/>
  </rcc>
  <rcc rId="69407" sId="12">
    <oc r="I480">
      <v>5</v>
    </oc>
    <nc r="I480"/>
  </rcc>
  <rcc rId="69408" sId="12">
    <oc r="J480">
      <v>0</v>
    </oc>
    <nc r="J480"/>
  </rcc>
  <rcc rId="69409" sId="12">
    <oc r="K480">
      <v>0.4</v>
    </oc>
    <nc r="K480"/>
  </rcc>
  <rcc rId="69410" sId="12">
    <oc r="L480" t="inlineStr">
      <is>
        <t xml:space="preserve">4/250 </t>
      </is>
    </oc>
    <nc r="L480"/>
  </rcc>
  <rcc rId="69411" sId="12">
    <oc r="M480" t="inlineStr">
      <is>
        <t>ф2</t>
      </is>
    </oc>
    <nc r="M480"/>
  </rcc>
  <rcc rId="69412" sId="12">
    <oc r="N480" t="inlineStr">
      <is>
        <t>Шамхал</t>
      </is>
    </oc>
    <nc r="N480"/>
  </rcc>
  <rcc rId="69413" sId="12">
    <oc r="O480">
      <v>42730</v>
    </oc>
    <nc r="O480"/>
  </rcc>
  <rcc rId="69414" sId="12">
    <oc r="P480">
      <v>182</v>
    </oc>
    <nc r="P480"/>
  </rcc>
  <rcc rId="69415" sId="12">
    <oc r="L352" t="inlineStr">
      <is>
        <t>160 кВА</t>
      </is>
    </oc>
    <nc r="L352"/>
  </rcc>
  <rcc rId="69416" sId="12">
    <oc r="B132" t="inlineStr">
      <is>
        <t>Центральные РЭС</t>
      </is>
    </oc>
    <nc r="B132"/>
  </rcc>
  <rcc rId="69417" sId="12">
    <oc r="C132">
      <v>2088</v>
    </oc>
    <nc r="C132"/>
  </rcc>
  <rcc rId="69418" sId="12">
    <oc r="D132">
      <v>42697</v>
    </oc>
    <nc r="D132"/>
  </rcc>
  <rcc rId="69419" sId="12">
    <oc r="E132" t="inlineStr">
      <is>
        <t>Мамаев Ака Гасанович</t>
      </is>
    </oc>
    <nc r="E132"/>
  </rcc>
  <rcc rId="69420" sId="12">
    <oc r="F132" t="inlineStr">
      <is>
        <t>жилой дом (сарай)</t>
      </is>
    </oc>
    <nc r="F132"/>
  </rcc>
  <rcc rId="69421" sId="12">
    <oc r="G132" t="inlineStr">
      <is>
        <t>РД, Кумторкалинский район, с. Коркмаскала</t>
      </is>
    </oc>
    <nc r="G132"/>
  </rcc>
  <rcc rId="69422" sId="12">
    <oc r="H132">
      <v>7</v>
    </oc>
    <nc r="H132"/>
  </rcc>
  <rcc rId="69423" sId="12">
    <oc r="I132">
      <v>7</v>
    </oc>
    <nc r="I132"/>
  </rcc>
  <rcc rId="69424" sId="12">
    <oc r="J132">
      <v>0</v>
    </oc>
    <nc r="J132"/>
  </rcc>
  <rcc rId="69425" sId="12">
    <oc r="K132">
      <v>0.4</v>
    </oc>
    <nc r="K132"/>
  </rcc>
  <rcc rId="69426" sId="12">
    <oc r="L132" t="inlineStr">
      <is>
        <t>70/250</t>
      </is>
    </oc>
    <nc r="L132"/>
  </rcc>
  <rcc rId="69427" sId="12">
    <oc r="M132" t="inlineStr">
      <is>
        <t>ф № 7</t>
      </is>
    </oc>
    <nc r="M132"/>
  </rcc>
  <rcc rId="69428" sId="12">
    <oc r="N132" t="inlineStr">
      <is>
        <t>Шамхал 110/35/10 кВ</t>
      </is>
    </oc>
    <nc r="N132"/>
  </rcc>
  <rcc rId="69429" sId="12">
    <oc r="O132">
      <v>42697</v>
    </oc>
    <nc r="O132"/>
  </rcc>
  <rcc rId="69430" sId="12">
    <oc r="P132">
      <v>2134</v>
    </oc>
    <nc r="P132"/>
  </rcc>
  <rcc rId="69431" sId="12">
    <oc r="B140" t="inlineStr">
      <is>
        <t>Центральные РЭС</t>
      </is>
    </oc>
    <nc r="B140"/>
  </rcc>
  <rcc rId="69432" sId="12">
    <oc r="C140">
      <v>2095</v>
    </oc>
    <nc r="C140"/>
  </rcc>
  <rcc rId="69433" sId="12">
    <oc r="D140">
      <v>42697</v>
    </oc>
    <nc r="D140"/>
  </rcc>
  <rcc rId="69434" sId="12">
    <oc r="E140" t="inlineStr">
      <is>
        <t>Бамматов Солтанбек Бамматович</t>
      </is>
    </oc>
    <nc r="E140"/>
  </rcc>
  <rcc rId="69435" sId="12">
    <oc r="F140" t="inlineStr">
      <is>
        <t>кафе-коктейль</t>
      </is>
    </oc>
    <nc r="F140"/>
  </rcc>
  <rcc rId="69436" sId="12">
    <oc r="G140" t="inlineStr">
      <is>
        <t>РД, Кумторкалинский район, с.Коркмаскала, ул.Ленина</t>
      </is>
    </oc>
    <nc r="G140"/>
  </rcc>
  <rcc rId="69437" sId="12">
    <oc r="H140">
      <v>12</v>
    </oc>
    <nc r="H140"/>
  </rcc>
  <rcc rId="69438" sId="12">
    <oc r="I140">
      <v>12</v>
    </oc>
    <nc r="I140"/>
  </rcc>
  <rcc rId="69439" sId="12">
    <oc r="J140">
      <v>0</v>
    </oc>
    <nc r="J140"/>
  </rcc>
  <rcc rId="69440" sId="12">
    <oc r="K140">
      <v>0.4</v>
    </oc>
    <nc r="K140"/>
  </rcc>
  <rcc rId="69441" sId="12">
    <oc r="L140" t="inlineStr">
      <is>
        <t>68/250</t>
      </is>
    </oc>
    <nc r="L140"/>
  </rcc>
  <rcc rId="69442" sId="12">
    <oc r="M140" t="inlineStr">
      <is>
        <t>ф №7</t>
      </is>
    </oc>
    <nc r="M140"/>
  </rcc>
  <rcc rId="69443" sId="12">
    <oc r="N140" t="inlineStr">
      <is>
        <t>Шамхал 110/35/10 кВ</t>
      </is>
    </oc>
    <nc r="N140"/>
  </rcc>
  <rcc rId="69444" sId="12">
    <oc r="O140">
      <v>42698</v>
    </oc>
    <nc r="O140"/>
  </rcc>
  <rcc rId="69445" sId="12">
    <oc r="P140">
      <v>2142</v>
    </oc>
    <nc r="P140"/>
  </rcc>
  <rcc rId="69446" sId="12">
    <oc r="L190" t="inlineStr">
      <is>
        <t>100 кВА</t>
      </is>
    </oc>
    <nc r="L190"/>
  </rcc>
  <rcc rId="69447" sId="12">
    <oc r="B358" t="inlineStr">
      <is>
        <t>Центральные РЭС</t>
      </is>
    </oc>
    <nc r="B358"/>
  </rcc>
  <rcc rId="69448" sId="12">
    <oc r="C358">
      <v>2327</v>
    </oc>
    <nc r="C358"/>
  </rcc>
  <rcc rId="69449" sId="12">
    <oc r="D358">
      <v>42731</v>
    </oc>
    <nc r="D358"/>
  </rcc>
  <rcc rId="69450" sId="12">
    <oc r="E358" t="inlineStr">
      <is>
        <t>Алимагомедов Алиасхаб Лабазанович</t>
      </is>
    </oc>
    <nc r="E358"/>
  </rcc>
  <rcc rId="69451" sId="12">
    <oc r="F358" t="inlineStr">
      <is>
        <t>жилой дом</t>
      </is>
    </oc>
    <nc r="F358"/>
  </rcc>
  <rcc rId="69452" sId="12">
    <oc r="G358" t="inlineStr">
      <is>
        <t>РД, г.Махачкала, п. Шамхал-термен, пос. Загородный</t>
      </is>
    </oc>
    <nc r="G358"/>
  </rcc>
  <rcc rId="69453" sId="12">
    <oc r="H358">
      <v>5</v>
    </oc>
    <nc r="H358"/>
  </rcc>
  <rcc rId="69454" sId="12">
    <oc r="I358">
      <v>5</v>
    </oc>
    <nc r="I358"/>
  </rcc>
  <rcc rId="69455" sId="12">
    <oc r="J358">
      <v>0</v>
    </oc>
    <nc r="J358"/>
  </rcc>
  <rcc rId="69456" sId="12">
    <oc r="K358">
      <v>0.4</v>
    </oc>
    <nc r="K358"/>
  </rcc>
  <rcc rId="69457" sId="12">
    <oc r="L358" t="inlineStr">
      <is>
        <t>134/160</t>
      </is>
    </oc>
    <nc r="L358"/>
  </rcc>
  <rcc rId="69458" sId="12">
    <oc r="M358" t="inlineStr">
      <is>
        <t>ф №8</t>
      </is>
    </oc>
    <nc r="M358"/>
  </rcc>
  <rcc rId="69459" sId="12">
    <oc r="N358" t="inlineStr">
      <is>
        <t>Шамхал 110/35/10 кВ</t>
      </is>
    </oc>
    <nc r="N358"/>
  </rcc>
  <rcc rId="69460" sId="12">
    <oc r="O358">
      <v>42731</v>
    </oc>
    <nc r="O358"/>
  </rcc>
  <rcc rId="69461" sId="12">
    <oc r="P358">
      <v>2360</v>
    </oc>
    <nc r="P358"/>
  </rcc>
  <rcc rId="69462" sId="12">
    <oc r="B730" t="inlineStr">
      <is>
        <t>Цунтинский МУ</t>
      </is>
    </oc>
    <nc r="B730"/>
  </rcc>
  <rcc rId="69463" sId="12">
    <oc r="C730">
      <v>347</v>
    </oc>
    <nc r="C730"/>
  </rcc>
  <rcc rId="69464" sId="12">
    <oc r="D730">
      <v>42692</v>
    </oc>
    <nc r="D730"/>
  </rcc>
  <rcc rId="69465" sId="12">
    <oc r="E730" t="inlineStr">
      <is>
        <t>Алиев Иса Магомедович</t>
      </is>
    </oc>
    <nc r="E730"/>
  </rcc>
  <rcc rId="69466" sId="12">
    <oc r="F730" t="inlineStr">
      <is>
        <t>жилой дом</t>
      </is>
    </oc>
    <nc r="F730"/>
  </rcc>
  <rcc rId="69467" sId="12">
    <oc r="G730" t="inlineStr">
      <is>
        <t>РД, Цунтинский рай с. Мокок</t>
      </is>
    </oc>
    <nc r="G730"/>
  </rcc>
  <rcc rId="69468" sId="12">
    <oc r="H730">
      <v>15</v>
    </oc>
    <nc r="H730"/>
  </rcc>
  <rcc rId="69469" sId="12">
    <oc r="I730">
      <v>15</v>
    </oc>
    <nc r="I730"/>
  </rcc>
  <rcc rId="69470" sId="12">
    <oc r="J730">
      <v>0</v>
    </oc>
    <nc r="J730"/>
  </rcc>
  <rcc rId="69471" sId="12">
    <oc r="K730">
      <v>0.4</v>
    </oc>
    <nc r="K730"/>
  </rcc>
  <rcc rId="69472" sId="12">
    <oc r="L730" t="inlineStr">
      <is>
        <t>1/160</t>
      </is>
    </oc>
    <nc r="L730"/>
  </rcc>
  <rcc rId="69473" sId="12">
    <oc r="M730" t="inlineStr">
      <is>
        <t>Ф№2</t>
      </is>
    </oc>
    <nc r="M730"/>
  </rcc>
  <rcc rId="69474" sId="12">
    <oc r="N730" t="inlineStr">
      <is>
        <t>Шаури</t>
      </is>
    </oc>
    <nc r="N730"/>
  </rcc>
  <rcc rId="69475" sId="12">
    <oc r="O730">
      <v>42696</v>
    </oc>
    <nc r="O730"/>
  </rcc>
  <rcc rId="69476" sId="12">
    <oc r="P730">
      <v>347</v>
    </oc>
    <nc r="P730"/>
  </rcc>
  <rcc rId="69477" sId="12">
    <oc r="B753" t="inlineStr">
      <is>
        <t>Цунтинский МУ</t>
      </is>
    </oc>
    <nc r="B753"/>
  </rcc>
  <rcc rId="69478" sId="12">
    <oc r="C753">
      <v>370</v>
    </oc>
    <nc r="C753"/>
  </rcc>
  <rcc rId="69479" sId="12">
    <oc r="D753">
      <v>42710</v>
    </oc>
    <nc r="D753"/>
  </rcc>
  <rcc rId="69480" sId="12">
    <oc r="E753" t="inlineStr">
      <is>
        <t>Анварбегов Абдулнасир Ахмедович</t>
      </is>
    </oc>
    <nc r="E753"/>
  </rcc>
  <rcc rId="69481" sId="12">
    <oc r="F753" t="inlineStr">
      <is>
        <t>жилой дом</t>
      </is>
    </oc>
    <nc r="F753"/>
  </rcc>
  <rcc rId="69482" sId="12">
    <oc r="G753" t="inlineStr">
      <is>
        <t>РД, Цунтинский  район, сел.Цебари</t>
      </is>
    </oc>
    <nc r="G753"/>
  </rcc>
  <rcc rId="69483" sId="12">
    <oc r="H753">
      <v>6</v>
    </oc>
    <nc r="H753"/>
  </rcc>
  <rcc rId="69484" sId="12">
    <oc r="I753">
      <v>6</v>
    </oc>
    <nc r="I753"/>
  </rcc>
  <rcc rId="69485" sId="12">
    <oc r="J753">
      <v>0</v>
    </oc>
    <nc r="J753"/>
  </rcc>
  <rcc rId="69486" sId="12">
    <oc r="K753">
      <v>0.4</v>
    </oc>
    <nc r="K753"/>
  </rcc>
  <rcc rId="69487" sId="12">
    <oc r="L753" t="inlineStr">
      <is>
        <t>3/63</t>
      </is>
    </oc>
    <nc r="L753"/>
  </rcc>
  <rcc rId="69488" sId="12">
    <oc r="M753" t="inlineStr">
      <is>
        <t>Ф№2</t>
      </is>
    </oc>
    <nc r="M753"/>
  </rcc>
  <rcc rId="69489" sId="12">
    <oc r="N753" t="inlineStr">
      <is>
        <t>Шаури</t>
      </is>
    </oc>
    <nc r="N753"/>
  </rcc>
  <rcc rId="69490" sId="12">
    <oc r="O753">
      <v>42713</v>
    </oc>
    <nc r="O753"/>
  </rcc>
  <rcc rId="69491" sId="12">
    <oc r="P753">
      <v>370</v>
    </oc>
    <nc r="P753"/>
  </rcc>
  <rcc rId="69492" sId="12">
    <oc r="B754" t="inlineStr">
      <is>
        <t>Цунтинский МУ</t>
      </is>
    </oc>
    <nc r="B754"/>
  </rcc>
  <rcc rId="69493" sId="12">
    <oc r="C754">
      <v>371</v>
    </oc>
    <nc r="C754"/>
  </rcc>
  <rcc rId="69494" sId="12">
    <oc r="D754">
      <v>42710</v>
    </oc>
    <nc r="D754"/>
  </rcc>
  <rcc rId="69495" sId="12">
    <oc r="E754" t="inlineStr">
      <is>
        <t>Анварбегов МурадАхмедович</t>
      </is>
    </oc>
    <nc r="E754"/>
  </rcc>
  <rcc rId="69496" sId="12">
    <oc r="F754" t="inlineStr">
      <is>
        <t>жилой дом</t>
      </is>
    </oc>
    <nc r="F754"/>
  </rcc>
  <rcc rId="69497" sId="12">
    <oc r="G754" t="inlineStr">
      <is>
        <t>РД, Цунтинский  район, сел.Цебари</t>
      </is>
    </oc>
    <nc r="G754"/>
  </rcc>
  <rcc rId="69498" sId="12">
    <oc r="H754">
      <v>6</v>
    </oc>
    <nc r="H754"/>
  </rcc>
  <rcc rId="69499" sId="12">
    <oc r="I754">
      <v>6</v>
    </oc>
    <nc r="I754"/>
  </rcc>
  <rcc rId="69500" sId="12">
    <oc r="J754">
      <v>0</v>
    </oc>
    <nc r="J754"/>
  </rcc>
  <rcc rId="69501" sId="12">
    <oc r="K754">
      <v>0.4</v>
    </oc>
    <nc r="K754"/>
  </rcc>
  <rcc rId="69502" sId="12">
    <oc r="L754" t="inlineStr">
      <is>
        <t>3/63</t>
      </is>
    </oc>
    <nc r="L754"/>
  </rcc>
  <rcc rId="69503" sId="12">
    <oc r="M754" t="inlineStr">
      <is>
        <t>Ф№2</t>
      </is>
    </oc>
    <nc r="M754"/>
  </rcc>
  <rcc rId="69504" sId="12">
    <oc r="N754" t="inlineStr">
      <is>
        <t>Шаури</t>
      </is>
    </oc>
    <nc r="N754"/>
  </rcc>
  <rcc rId="69505" sId="12">
    <oc r="O754">
      <v>42713</v>
    </oc>
    <nc r="O754"/>
  </rcc>
  <rcc rId="69506" sId="12">
    <oc r="P754">
      <v>371</v>
    </oc>
    <nc r="P754"/>
  </rcc>
  <rcc rId="69507" sId="12">
    <oc r="L18" t="inlineStr">
      <is>
        <t>160 кВА</t>
      </is>
    </oc>
    <nc r="L18"/>
  </rcc>
  <rcc rId="69508" sId="12">
    <oc r="B41" t="inlineStr">
      <is>
        <t>Буйнакские РЭС</t>
      </is>
    </oc>
    <nc r="B41"/>
  </rcc>
  <rcc rId="69509" sId="12">
    <oc r="C41">
      <v>1998</v>
    </oc>
    <nc r="C41"/>
  </rcc>
  <rcc rId="69510" sId="12">
    <oc r="D41">
      <v>42682</v>
    </oc>
    <nc r="D41"/>
  </rcc>
  <rcc rId="69511" sId="12">
    <oc r="E41" t="inlineStr">
      <is>
        <t>Абулаков Изамутдин Ирбайынович</t>
      </is>
    </oc>
    <nc r="E41"/>
  </rcc>
  <rcc rId="69512" sId="12">
    <oc r="F41" t="inlineStr">
      <is>
        <t>насос</t>
      </is>
    </oc>
    <nc r="F41"/>
  </rcc>
  <rcc rId="69513" sId="12">
    <oc r="G41" t="inlineStr">
      <is>
        <t>РД, Буйнакский район, с.Эрпели</t>
      </is>
    </oc>
    <nc r="G41"/>
  </rcc>
  <rcc rId="69514" sId="12">
    <oc r="H41">
      <v>7</v>
    </oc>
    <nc r="H41"/>
  </rcc>
  <rcc rId="69515" sId="12">
    <oc r="I41">
      <v>7</v>
    </oc>
    <nc r="I41"/>
  </rcc>
  <rcc rId="69516" sId="12">
    <oc r="J41">
      <v>0</v>
    </oc>
    <nc r="J41"/>
  </rcc>
  <rcc rId="69517" sId="12">
    <oc r="K41">
      <v>0.4</v>
    </oc>
    <nc r="K41"/>
  </rcc>
  <rcc rId="69518" sId="12">
    <oc r="L41" t="inlineStr">
      <is>
        <t>143/100</t>
      </is>
    </oc>
    <nc r="L41"/>
  </rcc>
  <rcc rId="69519" sId="12">
    <oc r="M41" t="inlineStr">
      <is>
        <t>ф№3</t>
      </is>
    </oc>
    <nc r="M41"/>
  </rcc>
  <rcc rId="69520" sId="12">
    <oc r="N41" t="inlineStr">
      <is>
        <t>Эрпели</t>
      </is>
    </oc>
    <nc r="N41"/>
  </rcc>
  <rcc rId="69521" sId="12">
    <oc r="O41">
      <v>42682</v>
    </oc>
    <nc r="O41"/>
  </rcc>
  <rcc rId="69522" sId="12">
    <oc r="P41">
      <v>2041</v>
    </oc>
    <nc r="P41"/>
  </rcc>
  <rcc rId="69523" sId="12">
    <oc r="B328" t="inlineStr">
      <is>
        <t>Буйнакские РЭС</t>
      </is>
    </oc>
    <nc r="B328"/>
  </rcc>
  <rcc rId="69524" sId="12">
    <oc r="C328">
      <v>2262</v>
    </oc>
    <nc r="C328"/>
  </rcc>
  <rcc rId="69525" sId="12">
    <oc r="D328">
      <v>42719</v>
    </oc>
    <nc r="D328"/>
  </rcc>
  <rcc rId="69526" sId="12">
    <oc r="E328" t="inlineStr">
      <is>
        <t>Ахаев Джамал Камилович</t>
      </is>
    </oc>
    <nc r="E328"/>
  </rcc>
  <rcc rId="69527" sId="12">
    <oc r="F328" t="inlineStr">
      <is>
        <t>магазин</t>
      </is>
    </oc>
    <nc r="F328"/>
  </rcc>
  <rcc rId="69528" sId="12">
    <oc r="G328" t="inlineStr">
      <is>
        <t>РД, Буйнакский район, с. Эрпели, ул. Магомеда Апашева, д. 12</t>
      </is>
    </oc>
    <nc r="G328"/>
  </rcc>
  <rcc rId="69529" sId="12">
    <oc r="H328">
      <v>3</v>
    </oc>
    <nc r="H328"/>
  </rcc>
  <rcc rId="69530" sId="12">
    <oc r="I328">
      <v>3</v>
    </oc>
    <nc r="I328"/>
  </rcc>
  <rcc rId="69531" sId="12">
    <oc r="J328">
      <v>0</v>
    </oc>
    <nc r="J328"/>
  </rcc>
  <rcc rId="69532" sId="12">
    <oc r="K328">
      <v>0.4</v>
    </oc>
    <nc r="K328"/>
  </rcc>
  <rcc rId="69533" sId="12">
    <oc r="L328" t="inlineStr">
      <is>
        <t>146/160</t>
      </is>
    </oc>
    <nc r="L328"/>
  </rcc>
  <rcc rId="69534" sId="12">
    <oc r="M328" t="inlineStr">
      <is>
        <t>ф №3</t>
      </is>
    </oc>
    <nc r="M328"/>
  </rcc>
  <rcc rId="69535" sId="12">
    <oc r="N328" t="inlineStr">
      <is>
        <t>Эрпели 35/10 кВ</t>
      </is>
    </oc>
    <nc r="N328"/>
  </rcc>
  <rcc rId="69536" sId="12">
    <oc r="O328">
      <v>42725</v>
    </oc>
    <nc r="O328"/>
  </rcc>
  <rcc rId="69537" sId="12">
    <oc r="P328">
      <v>2330</v>
    </oc>
    <nc r="P328"/>
  </rcc>
  <rcc rId="69538" sId="12">
    <oc r="B400" t="inlineStr">
      <is>
        <t>МГЭС</t>
      </is>
    </oc>
    <nc r="B400"/>
  </rcc>
  <rcc rId="69539" sId="12">
    <oc r="C400">
      <v>368</v>
    </oc>
    <nc r="C400"/>
  </rcc>
  <rcc rId="69540" sId="12">
    <oc r="D400">
      <v>42688</v>
    </oc>
    <nc r="D400"/>
  </rcc>
  <rcc rId="69541" sId="12">
    <oc r="E400" t="inlineStr">
      <is>
        <t>Магарамов Саруглан Имирбекович</t>
      </is>
    </oc>
    <nc r="E400"/>
  </rcc>
  <rcc rId="69542" sId="12">
    <oc r="F400" t="inlineStr">
      <is>
        <t>жилой дом</t>
      </is>
    </oc>
    <nc r="F400"/>
  </rcc>
  <rcc rId="69543" sId="12">
    <oc r="G400" t="inlineStr">
      <is>
        <t>РД,                   г.Махачкала,с/т "Талгинка" (квартал №5)уч.№54</t>
      </is>
    </oc>
    <nc r="G400"/>
  </rcc>
  <rcc rId="69544" sId="12">
    <oc r="H400">
      <v>5</v>
    </oc>
    <nc r="H400"/>
  </rcc>
  <rcc rId="69545" sId="12">
    <oc r="I400">
      <v>5</v>
    </oc>
    <nc r="I400"/>
  </rcc>
  <rcc rId="69546" sId="12">
    <oc r="J400">
      <v>0</v>
    </oc>
    <nc r="J400"/>
  </rcc>
  <rcc rId="69547" sId="12">
    <oc r="K400">
      <v>0.4</v>
    </oc>
    <nc r="K400"/>
  </rcc>
  <rcc rId="69548" sId="12">
    <oc r="L400" t="inlineStr">
      <is>
        <t>КТП "Талгинка" 250 кВА</t>
      </is>
    </oc>
    <nc r="L400"/>
  </rcc>
  <rcc rId="69549" sId="12">
    <oc r="M400" t="inlineStr">
      <is>
        <t>ф.№6</t>
      </is>
    </oc>
    <nc r="M400"/>
  </rcc>
  <rcc rId="69550" sId="12">
    <oc r="N400" t="inlineStr">
      <is>
        <t>Юго-Восточная</t>
      </is>
    </oc>
    <nc r="N400"/>
  </rcc>
  <rcc rId="69551" sId="12">
    <oc r="P400">
      <v>368</v>
    </oc>
    <nc r="P400"/>
  </rcc>
  <rcc rId="69552" sId="12">
    <oc r="B406" t="inlineStr">
      <is>
        <t>МГЭС</t>
      </is>
    </oc>
    <nc r="B406"/>
  </rcc>
  <rcc rId="69553" sId="12">
    <oc r="C406">
      <v>374</v>
    </oc>
    <nc r="C406"/>
  </rcc>
  <rcc rId="69554" sId="12">
    <oc r="D406">
      <v>42690</v>
    </oc>
    <nc r="D406"/>
  </rcc>
  <rcc rId="69555" sId="12">
    <oc r="E406" t="inlineStr">
      <is>
        <t>Абусидиков Анвар Абдулбегович</t>
      </is>
    </oc>
    <nc r="E406"/>
  </rcc>
  <rcc rId="69556" sId="12">
    <oc r="F406" t="inlineStr">
      <is>
        <t>жилой дом</t>
      </is>
    </oc>
    <nc r="F406"/>
  </rcc>
  <rcc rId="69557" sId="12">
    <oc r="G406" t="inlineStr">
      <is>
        <t>РД, г.Махачкала,п.Н.Кяхулай,ул.Б.Абдулаева,дом№60</t>
      </is>
    </oc>
    <nc r="G406"/>
  </rcc>
  <rcc rId="69558" sId="12">
    <oc r="H406">
      <v>5</v>
    </oc>
    <nc r="H406"/>
  </rcc>
  <rcc rId="69559" sId="12">
    <oc r="I406">
      <v>5</v>
    </oc>
    <nc r="I406"/>
  </rcc>
  <rcc rId="69560" sId="12">
    <oc r="J406">
      <v>0</v>
    </oc>
    <nc r="J406"/>
  </rcc>
  <rcc rId="69561" sId="12">
    <oc r="K406">
      <v>0.4</v>
    </oc>
    <nc r="K406"/>
  </rcc>
  <rcc rId="69562" sId="12">
    <oc r="L406" t="inlineStr">
      <is>
        <t>КТП "Н.Кяхулай" 400 кВА</t>
      </is>
    </oc>
    <nc r="L406"/>
  </rcc>
  <rcc rId="69563" sId="12">
    <oc r="M406" t="inlineStr">
      <is>
        <t>ф.№8</t>
      </is>
    </oc>
    <nc r="M406"/>
  </rcc>
  <rcc rId="69564" sId="12">
    <oc r="N406" t="inlineStr">
      <is>
        <t>Юго-Восточная</t>
      </is>
    </oc>
    <nc r="N406"/>
  </rcc>
  <rcc rId="69565" sId="12">
    <oc r="P406">
      <v>374</v>
    </oc>
    <nc r="P406"/>
  </rcc>
  <rcc rId="69566" sId="12">
    <oc r="B416" t="inlineStr">
      <is>
        <t>МГЭС</t>
      </is>
    </oc>
    <nc r="B416"/>
  </rcc>
  <rcc rId="69567" sId="12">
    <oc r="C416">
      <v>384</v>
    </oc>
    <nc r="C416"/>
  </rcc>
  <rcc rId="69568" sId="12">
    <oc r="D416">
      <v>42704</v>
    </oc>
    <nc r="D416"/>
  </rcc>
  <rcc rId="69569" sId="12">
    <oc r="E416" t="inlineStr">
      <is>
        <t>Хаиров                 Рагим Айдабекович</t>
      </is>
    </oc>
    <nc r="E416"/>
  </rcc>
  <rcc rId="69570" sId="12">
    <oc r="F416" t="inlineStr">
      <is>
        <t>жилой дом</t>
      </is>
    </oc>
    <nc r="F416"/>
  </rcc>
  <rcc rId="69571" sId="12">
    <oc r="G416" t="inlineStr">
      <is>
        <t>РД,                    г.Махачкала,с/т "Талгинка",4 квартал,уч.№70</t>
      </is>
    </oc>
    <nc r="G416"/>
  </rcc>
  <rcc rId="69572" sId="12">
    <oc r="H416">
      <v>5</v>
    </oc>
    <nc r="H416"/>
  </rcc>
  <rcc rId="69573" sId="12">
    <oc r="I416">
      <v>5</v>
    </oc>
    <nc r="I416"/>
  </rcc>
  <rcc rId="69574" sId="12">
    <oc r="J416">
      <v>0</v>
    </oc>
    <nc r="J416"/>
  </rcc>
  <rcc rId="69575" sId="12">
    <oc r="K416">
      <v>0.4</v>
    </oc>
    <nc r="K416"/>
  </rcc>
  <rcc rId="69576" sId="12">
    <oc r="L416" t="inlineStr">
      <is>
        <t>КТП            "Талгинка"            250 кВА</t>
      </is>
    </oc>
    <nc r="L416"/>
  </rcc>
  <rcc rId="69577" sId="12">
    <oc r="M416" t="inlineStr">
      <is>
        <t>ф.№6</t>
      </is>
    </oc>
    <nc r="M416"/>
  </rcc>
  <rcc rId="69578" sId="12">
    <oc r="N416" t="inlineStr">
      <is>
        <t>Юго-Восточная</t>
      </is>
    </oc>
    <nc r="N416"/>
  </rcc>
  <rcc rId="69579" sId="12">
    <oc r="P416">
      <v>384</v>
    </oc>
    <nc r="P416"/>
  </rcc>
  <rcc rId="69580" sId="12">
    <oc r="L191" t="inlineStr">
      <is>
        <t>160 кВА</t>
      </is>
    </oc>
    <nc r="L191"/>
  </rcc>
  <rcc rId="69581" sId="12">
    <oc r="B346" t="inlineStr">
      <is>
        <t>МГЭС</t>
      </is>
    </oc>
    <nc r="B346"/>
  </rcc>
  <rcc rId="69582" sId="12">
    <oc r="C346">
      <v>2299</v>
    </oc>
    <nc r="C346"/>
  </rcc>
  <rcc rId="69583" sId="12">
    <oc r="D346">
      <v>42725</v>
    </oc>
    <nc r="D346"/>
  </rcc>
  <rcc rId="69584" sId="12">
    <oc r="E346" t="inlineStr">
      <is>
        <t>Гаджиханов Абдулжалил Багаутдинович</t>
      </is>
    </oc>
    <nc r="E346"/>
  </rcc>
  <rcc rId="69585" sId="12">
    <oc r="F346" t="inlineStr">
      <is>
        <t>нежилое помещение</t>
      </is>
    </oc>
    <nc r="F346"/>
  </rcc>
  <rcc rId="69586" sId="12">
    <oc r="G346" t="inlineStr">
      <is>
        <t>РД, г.Махачкала, п. Н.Кяхулай, по ул. З. Космодемьянской</t>
      </is>
    </oc>
    <nc r="G346"/>
  </rcc>
  <rcc rId="69587" sId="12">
    <oc r="H346">
      <v>10</v>
    </oc>
    <nc r="H346"/>
  </rcc>
  <rcc rId="69588" sId="12">
    <oc r="I346">
      <v>10</v>
    </oc>
    <nc r="I346"/>
  </rcc>
  <rcc rId="69589" sId="12">
    <oc r="J346">
      <v>0</v>
    </oc>
    <nc r="J346"/>
  </rcc>
  <rcc rId="69590" sId="12">
    <oc r="K346">
      <v>0.4</v>
    </oc>
    <nc r="K346"/>
  </rcc>
  <rcc rId="69591" sId="12">
    <oc r="L346" t="inlineStr">
      <is>
        <t>Надежда/400</t>
      </is>
    </oc>
    <nc r="L346"/>
  </rcc>
  <rcc rId="69592" sId="12">
    <oc r="M346" t="inlineStr">
      <is>
        <t>ф №8</t>
      </is>
    </oc>
    <nc r="M346"/>
  </rcc>
  <rcc rId="69593" sId="12">
    <oc r="N346" t="inlineStr">
      <is>
        <t>Юго-Восточная 110/6 кВ</t>
      </is>
    </oc>
    <nc r="N346"/>
  </rcc>
  <rcc rId="69594" sId="12">
    <oc r="O346">
      <v>42730</v>
    </oc>
    <nc r="O346"/>
  </rcc>
  <rcc rId="69595" sId="12">
    <oc r="P346">
      <v>2348</v>
    </oc>
    <nc r="P346"/>
  </rcc>
  <rcc rId="69596" sId="12">
    <oc r="B355" t="inlineStr">
      <is>
        <t>МГЭС</t>
      </is>
    </oc>
    <nc r="B355"/>
  </rcc>
  <rcc rId="69597" sId="12">
    <oc r="C355">
      <v>2323</v>
    </oc>
    <nc r="C355"/>
  </rcc>
  <rcc rId="69598" sId="12">
    <oc r="D355">
      <v>42731</v>
    </oc>
    <nc r="D355"/>
  </rcc>
  <rcc rId="69599" sId="12">
    <oc r="E355" t="inlineStr">
      <is>
        <t>Даштиев Айваз Меликович</t>
      </is>
    </oc>
    <nc r="E355"/>
  </rcc>
  <rcc rId="69600" sId="12">
    <oc r="F355" t="inlineStr">
      <is>
        <t>столярный цех</t>
      </is>
    </oc>
    <nc r="F355"/>
  </rcc>
  <rcc rId="69601" sId="12">
    <oc r="G355" t="inlineStr">
      <is>
        <t>РД, г.Махачкала, с/т "Монтажник", ул. Макаева, №124</t>
      </is>
    </oc>
    <nc r="G355"/>
  </rcc>
  <rcc rId="69602" sId="12">
    <oc r="H355">
      <v>25</v>
    </oc>
    <nc r="H355"/>
  </rcc>
  <rcc rId="69603" sId="12">
    <oc r="I355">
      <v>25</v>
    </oc>
    <nc r="I355"/>
  </rcc>
  <rcc rId="69604" sId="12">
    <oc r="J355">
      <v>0</v>
    </oc>
    <nc r="J355"/>
  </rcc>
  <rcc rId="69605" sId="12">
    <oc r="K355">
      <v>0.4</v>
    </oc>
    <nc r="K355"/>
  </rcc>
  <rcc rId="69606" sId="12">
    <oc r="L355" t="inlineStr">
      <is>
        <t>Монтажник/ 400</t>
      </is>
    </oc>
    <nc r="L355"/>
  </rcc>
  <rcc rId="69607" sId="12">
    <oc r="M355" t="inlineStr">
      <is>
        <t>ф №7</t>
      </is>
    </oc>
    <nc r="M355"/>
  </rcc>
  <rcc rId="69608" sId="12">
    <oc r="N355" t="inlineStr">
      <is>
        <t>Юго-Восточная 110/6 кВ</t>
      </is>
    </oc>
    <nc r="N355"/>
  </rcc>
  <rcc rId="69609" sId="12">
    <oc r="O355">
      <v>42731</v>
    </oc>
    <nc r="O355"/>
  </rcc>
  <rcc rId="69610" sId="12">
    <oc r="P355">
      <v>2357</v>
    </oc>
    <nc r="P355"/>
  </rcc>
  <rcc rId="69611" sId="12">
    <oc r="B107" t="inlineStr">
      <is>
        <t>МГЭС</t>
      </is>
    </oc>
    <nc r="B107"/>
  </rcc>
  <rcc rId="69612" sId="12">
    <oc r="C107">
      <v>2070</v>
    </oc>
    <nc r="C107"/>
  </rcc>
  <rcc rId="69613" sId="12">
    <oc r="D107">
      <v>42695</v>
    </oc>
    <nc r="D107"/>
  </rcc>
  <rcc rId="69614" sId="12">
    <oc r="E107" t="inlineStr">
      <is>
        <t>Гаммадаев Камиль Нуградинович</t>
      </is>
    </oc>
    <nc r="E107"/>
  </rcc>
  <rcc rId="69615" sId="12">
    <oc r="F107" t="inlineStr">
      <is>
        <t>офисное здание</t>
      </is>
    </oc>
    <nc r="F107"/>
  </rcc>
  <rcc rId="69616" sId="12">
    <oc r="G107" t="inlineStr">
      <is>
        <t>РД, г.Махачкала, по пр. А.Султана, напротив АЗС ЗУ1, ЗУ2, ЗУ3</t>
      </is>
    </oc>
    <nc r="G107"/>
  </rcc>
  <rcc rId="69617" sId="12">
    <oc r="H107">
      <v>25</v>
    </oc>
    <nc r="H107"/>
  </rcc>
  <rcc rId="69618" sId="12">
    <oc r="I107">
      <v>5</v>
    </oc>
    <nc r="I107"/>
  </rcc>
  <rcc rId="69619" sId="12">
    <oc r="J107">
      <v>20</v>
    </oc>
    <nc r="J107"/>
  </rcc>
  <rcc rId="69620" sId="12">
    <oc r="K107">
      <v>0.4</v>
    </oc>
    <nc r="K107"/>
  </rcc>
  <rcc rId="69621" sId="12">
    <oc r="L107" t="inlineStr">
      <is>
        <t>"№1284"/160</t>
      </is>
    </oc>
    <nc r="L107"/>
  </rcc>
  <rcc rId="69622" sId="12">
    <oc r="M107" t="inlineStr">
      <is>
        <t>ф № 7</t>
      </is>
    </oc>
    <nc r="M107"/>
  </rcc>
  <rcc rId="69623" sId="12">
    <oc r="N107" t="inlineStr">
      <is>
        <t xml:space="preserve">Юго-Восточная 110/6 кВ </t>
      </is>
    </oc>
    <nc r="N107"/>
  </rcc>
  <rcc rId="69624" sId="12">
    <oc r="O107">
      <v>42695</v>
    </oc>
    <nc r="O107"/>
  </rcc>
  <rcc rId="69625" sId="12">
    <oc r="P107">
      <v>2109</v>
    </oc>
    <nc r="P107"/>
  </rcc>
  <rcc rId="69626" sId="12">
    <oc r="B109" t="inlineStr">
      <is>
        <t>МГЭС</t>
      </is>
    </oc>
    <nc r="B109"/>
  </rcc>
  <rcc rId="69627" sId="12">
    <oc r="C109">
      <v>2069</v>
    </oc>
    <nc r="C109"/>
  </rcc>
  <rcc rId="69628" sId="12">
    <oc r="D109">
      <v>42695</v>
    </oc>
    <nc r="D109"/>
  </rcc>
  <rcc rId="69629" sId="12">
    <oc r="E109" t="inlineStr">
      <is>
        <t>Гасанов Запир Гасанович</t>
      </is>
    </oc>
    <nc r="E109"/>
  </rcc>
  <rcc rId="69630" sId="12">
    <oc r="F109" t="inlineStr">
      <is>
        <t>магазин</t>
      </is>
    </oc>
    <nc r="F109"/>
  </rcc>
  <rcc rId="69631" sId="12">
    <oc r="G109" t="inlineStr">
      <is>
        <t>РД, г.Махачкала, просп. А.Султана, в районе Кора и поворота на Н.Кяхулай</t>
      </is>
    </oc>
    <nc r="G109"/>
  </rcc>
  <rcc rId="69632" sId="12">
    <oc r="H109">
      <v>20</v>
    </oc>
    <nc r="H109"/>
  </rcc>
  <rcc rId="69633" sId="12">
    <oc r="I109">
      <v>20</v>
    </oc>
    <nc r="I109"/>
  </rcc>
  <rcc rId="69634" sId="12">
    <oc r="J109">
      <v>0</v>
    </oc>
    <nc r="J109"/>
  </rcc>
  <rcc rId="69635" sId="12">
    <oc r="K109">
      <v>0.4</v>
    </oc>
    <nc r="K109"/>
  </rcc>
  <rcc rId="69636" sId="12">
    <oc r="L109" t="inlineStr">
      <is>
        <t>"№1284"/160</t>
      </is>
    </oc>
    <nc r="L109"/>
  </rcc>
  <rcc rId="69637" sId="12">
    <oc r="M109" t="inlineStr">
      <is>
        <t>ф № 7</t>
      </is>
    </oc>
    <nc r="M109"/>
  </rcc>
  <rcc rId="69638" sId="12">
    <oc r="N109" t="inlineStr">
      <is>
        <t xml:space="preserve">Юго-Восточная 110/6 кВ </t>
      </is>
    </oc>
    <nc r="N109"/>
  </rcc>
  <rcc rId="69639" sId="12">
    <oc r="O109">
      <v>42695</v>
    </oc>
    <nc r="O109"/>
  </rcc>
  <rcc rId="69640" sId="12">
    <oc r="P109">
      <v>2111</v>
    </oc>
    <nc r="P109"/>
  </rcc>
  <rcc rId="69641" sId="12">
    <oc r="B110" t="inlineStr">
      <is>
        <t>МГЭС</t>
      </is>
    </oc>
    <nc r="B110"/>
  </rcc>
  <rcc rId="69642" sId="12">
    <oc r="C110">
      <v>2068</v>
    </oc>
    <nc r="C110"/>
  </rcc>
  <rcc rId="69643" sId="12">
    <oc r="D110">
      <v>42695</v>
    </oc>
    <nc r="D110"/>
  </rcc>
  <rcc rId="69644" sId="12">
    <oc r="E110" t="inlineStr">
      <is>
        <t>Габибуллаев Гасамудин Габибуллаевич</t>
      </is>
    </oc>
    <nc r="E110"/>
  </rcc>
  <rcc rId="69645" sId="12">
    <oc r="F110" t="inlineStr">
      <is>
        <t>магазин</t>
      </is>
    </oc>
    <nc r="F110"/>
  </rcc>
  <rcc rId="69646" sId="12">
    <oc r="G110" t="inlineStr">
      <is>
        <t>РД, г.Махачкала, пр.А.Султана, напротив государственной АЗС</t>
      </is>
    </oc>
    <nc r="G110"/>
  </rcc>
  <rcc rId="69647" sId="12">
    <oc r="H110">
      <v>25</v>
    </oc>
    <nc r="H110"/>
  </rcc>
  <rcc rId="69648" sId="12">
    <oc r="I110">
      <v>5</v>
    </oc>
    <nc r="I110"/>
  </rcc>
  <rcc rId="69649" sId="12">
    <oc r="J110">
      <v>20</v>
    </oc>
    <nc r="J110"/>
  </rcc>
  <rcc rId="69650" sId="12">
    <oc r="K110">
      <v>0.4</v>
    </oc>
    <nc r="K110"/>
  </rcc>
  <rcc rId="69651" sId="12">
    <oc r="L110" t="inlineStr">
      <is>
        <t>"№1284"/160</t>
      </is>
    </oc>
    <nc r="L110"/>
  </rcc>
  <rcc rId="69652" sId="12">
    <oc r="M110" t="inlineStr">
      <is>
        <t>ф № 7</t>
      </is>
    </oc>
    <nc r="M110"/>
  </rcc>
  <rcc rId="69653" sId="12">
    <oc r="N110" t="inlineStr">
      <is>
        <t xml:space="preserve">Юго-Восточная 110/6 кВ </t>
      </is>
    </oc>
    <nc r="N110"/>
  </rcc>
  <rcc rId="69654" sId="12">
    <oc r="O110">
      <v>42695</v>
    </oc>
    <nc r="O110"/>
  </rcc>
  <rcc rId="69655" sId="12">
    <oc r="P110">
      <v>2112</v>
    </oc>
    <nc r="P110"/>
  </rcc>
  <rcc rId="69656" sId="12">
    <oc r="L230" t="inlineStr">
      <is>
        <t>160 кВА</t>
      </is>
    </oc>
    <nc r="L230"/>
  </rcc>
  <rcc rId="69657" sId="12">
    <oc r="B147" t="inlineStr">
      <is>
        <t>Южно-Сухокумские ГЭС</t>
      </is>
    </oc>
    <nc r="B147"/>
  </rcc>
  <rcc rId="69658" sId="12">
    <oc r="C147">
      <v>2103</v>
    </oc>
    <nc r="C147"/>
  </rcc>
  <rcc rId="69659" sId="12">
    <oc r="D147">
      <v>42698</v>
    </oc>
    <nc r="D147"/>
  </rcc>
  <rcc rId="69660" sId="12">
    <oc r="E147" t="inlineStr">
      <is>
        <t>Магомедов Сулейман Курахамаевич</t>
      </is>
    </oc>
    <nc r="E147"/>
  </rcc>
  <rcc rId="69661" sId="12">
    <oc r="F147" t="inlineStr">
      <is>
        <t>магазин</t>
      </is>
    </oc>
    <nc r="F147"/>
  </rcc>
  <rcc rId="69662" sId="12">
    <oc r="G147" t="inlineStr">
      <is>
        <t>РД, гор. Южно-Сухокумск, ул.Комарова, д. 13 "б"</t>
      </is>
    </oc>
    <nc r="G147"/>
  </rcc>
  <rcc rId="69663" sId="12">
    <oc r="H147">
      <v>5</v>
    </oc>
    <nc r="H147"/>
  </rcc>
  <rcc rId="69664" sId="12">
    <oc r="I147">
      <v>5</v>
    </oc>
    <nc r="I147"/>
  </rcc>
  <rcc rId="69665" sId="12">
    <oc r="J147">
      <v>0</v>
    </oc>
    <nc r="J147"/>
  </rcc>
  <rcc rId="69666" sId="12">
    <oc r="K147">
      <v>0.4</v>
    </oc>
    <nc r="K147"/>
  </rcc>
  <rcc rId="69667" sId="12">
    <oc r="L147" t="inlineStr">
      <is>
        <t>20/310</t>
      </is>
    </oc>
    <nc r="L147"/>
  </rcc>
  <rcc rId="69668" sId="12">
    <oc r="M147" t="inlineStr">
      <is>
        <t>ф №3</t>
      </is>
    </oc>
    <nc r="M147"/>
  </rcc>
  <rcc rId="69669" sId="12">
    <oc r="N147" t="inlineStr">
      <is>
        <t>Ю-Сухокумская 110/35/6 кВ</t>
      </is>
    </oc>
    <nc r="N147"/>
  </rcc>
  <rcc rId="69670" sId="12">
    <oc r="O147">
      <v>42698</v>
    </oc>
    <nc r="O147"/>
  </rcc>
  <rcc rId="69671" sId="12">
    <oc r="P147">
      <v>2149</v>
    </oc>
    <nc r="P147"/>
  </rcc>
  <rcc rId="69672" sId="12">
    <oc r="B11" t="inlineStr">
      <is>
        <t>Хасавюртовские ГЭС</t>
      </is>
    </oc>
    <nc r="B11"/>
  </rcc>
  <rcc rId="69673" sId="12">
    <oc r="C11">
      <v>1968</v>
    </oc>
    <nc r="C11"/>
  </rcc>
  <rcc rId="69674" sId="12">
    <oc r="D11">
      <v>42677</v>
    </oc>
    <nc r="D11"/>
  </rcc>
  <rcc rId="69675" sId="12">
    <oc r="E11" t="inlineStr">
      <is>
        <t>Эмкиев Запир Мусаевич</t>
      </is>
    </oc>
    <nc r="E11"/>
  </rcc>
  <rcc rId="69676" sId="12">
    <oc r="F11" t="inlineStr">
      <is>
        <t>магазин</t>
      </is>
    </oc>
    <nc r="F11"/>
  </rcc>
  <rcc rId="69677" sId="12">
    <oc r="G11" t="inlineStr">
      <is>
        <t>РД, г.Хасавюрт, ул. Гамидова, д.173</t>
      </is>
    </oc>
    <nc r="G11"/>
  </rcc>
  <rcc rId="69678" sId="12">
    <oc r="H11">
      <v>6</v>
    </oc>
    <nc r="H11"/>
  </rcc>
  <rcc rId="69679" sId="12">
    <oc r="I11">
      <v>6</v>
    </oc>
    <nc r="I11"/>
  </rcc>
  <rcc rId="69680" sId="12">
    <oc r="J11">
      <v>0</v>
    </oc>
    <nc r="J11"/>
  </rcc>
  <rcc rId="69681" sId="12">
    <oc r="K11">
      <v>0.4</v>
    </oc>
    <nc r="K11"/>
  </rcc>
  <rcc rId="69682" sId="12">
    <oc r="L11" t="inlineStr">
      <is>
        <t>16/630</t>
      </is>
    </oc>
    <nc r="L11"/>
  </rcc>
  <rcc rId="69683" sId="12">
    <oc r="M11" t="inlineStr">
      <is>
        <t>ф№9</t>
      </is>
    </oc>
    <nc r="M11"/>
  </rcc>
  <rcc rId="69684" sId="12">
    <oc r="N11" t="inlineStr">
      <is>
        <t>Ярык-Су</t>
      </is>
    </oc>
    <nc r="N11"/>
  </rcc>
  <rcc rId="69685" sId="12">
    <oc r="O11">
      <v>42677</v>
    </oc>
    <nc r="O11"/>
  </rcc>
  <rcc rId="69686" sId="12">
    <oc r="P11">
      <v>2010</v>
    </oc>
    <nc r="P11"/>
  </rcc>
  <rcc rId="69687" sId="12">
    <oc r="B12" t="inlineStr">
      <is>
        <t>Хасавюртовские ГЭС</t>
      </is>
    </oc>
    <nc r="B12"/>
  </rcc>
  <rcc rId="69688" sId="12">
    <oc r="C12">
      <v>1969</v>
    </oc>
    <nc r="C12"/>
  </rcc>
  <rcc rId="69689" sId="12">
    <oc r="D12">
      <v>42677</v>
    </oc>
    <nc r="D12"/>
  </rcc>
  <rcc rId="69690" sId="12">
    <oc r="E12" t="inlineStr">
      <is>
        <t>Гамзатов Магомед Майдмухамадович</t>
      </is>
    </oc>
    <nc r="E12"/>
  </rcc>
  <rcc rId="69691" sId="12">
    <oc r="F12" t="inlineStr">
      <is>
        <t>магазин</t>
      </is>
    </oc>
    <nc r="F12"/>
  </rcc>
  <rcc rId="69692" sId="12">
    <oc r="G12" t="inlineStr">
      <is>
        <t>РД, г.Хасавюрт, ул. Гамидова, д.173</t>
      </is>
    </oc>
    <nc r="G12"/>
  </rcc>
  <rcc rId="69693" sId="12">
    <oc r="H12">
      <v>6</v>
    </oc>
    <nc r="H12"/>
  </rcc>
  <rcc rId="69694" sId="12">
    <oc r="I12">
      <v>6</v>
    </oc>
    <nc r="I12"/>
  </rcc>
  <rcc rId="69695" sId="12">
    <oc r="J12">
      <v>0</v>
    </oc>
    <nc r="J12"/>
  </rcc>
  <rcc rId="69696" sId="12">
    <oc r="K12">
      <v>0.4</v>
    </oc>
    <nc r="K12"/>
  </rcc>
  <rcc rId="69697" sId="12">
    <oc r="L12" t="inlineStr">
      <is>
        <t>16/630</t>
      </is>
    </oc>
    <nc r="L12"/>
  </rcc>
  <rcc rId="69698" sId="12">
    <oc r="M12" t="inlineStr">
      <is>
        <t>ф№9</t>
      </is>
    </oc>
    <nc r="M12"/>
  </rcc>
  <rcc rId="69699" sId="12">
    <oc r="N12" t="inlineStr">
      <is>
        <t>Ярык-Су</t>
      </is>
    </oc>
    <nc r="N12"/>
  </rcc>
  <rcc rId="69700" sId="12">
    <oc r="O12">
      <v>42677</v>
    </oc>
    <nc r="O12"/>
  </rcc>
  <rcc rId="69701" sId="12">
    <oc r="P12">
      <v>2011</v>
    </oc>
    <nc r="P12"/>
  </rcc>
  <rcc rId="69702" sId="12">
    <oc r="B14" t="inlineStr">
      <is>
        <t>Хасавюртовские ГЭС</t>
      </is>
    </oc>
    <nc r="B14"/>
  </rcc>
  <rcc rId="69703" sId="12">
    <oc r="C14">
      <v>1971</v>
    </oc>
    <nc r="C14"/>
  </rcc>
  <rcc rId="69704" sId="12">
    <oc r="D14">
      <v>42677</v>
    </oc>
    <nc r="D14"/>
  </rcc>
  <rcc rId="69705" sId="12">
    <oc r="E14" t="inlineStr">
      <is>
        <t>Бибулатова Асма Висарсултановна</t>
      </is>
    </oc>
    <nc r="E14"/>
  </rcc>
  <rcc rId="69706" sId="12">
    <oc r="F14" t="inlineStr">
      <is>
        <t>магазин</t>
      </is>
    </oc>
    <nc r="F14"/>
  </rcc>
  <rcc rId="69707" sId="12">
    <oc r="G14" t="inlineStr">
      <is>
        <t>РД, г.Хасавюрт, ул. Кавказская, д.22</t>
      </is>
    </oc>
    <nc r="G14"/>
  </rcc>
  <rcc rId="69708" sId="12">
    <oc r="H14">
      <v>7</v>
    </oc>
    <nc r="H14"/>
  </rcc>
  <rcc rId="69709" sId="12">
    <oc r="I14">
      <v>7</v>
    </oc>
    <nc r="I14"/>
  </rcc>
  <rcc rId="69710" sId="12">
    <oc r="J14">
      <v>0</v>
    </oc>
    <nc r="J14"/>
  </rcc>
  <rcc rId="69711" sId="12">
    <oc r="K14">
      <v>0.4</v>
    </oc>
    <nc r="K14"/>
  </rcc>
  <rcc rId="69712" sId="12">
    <oc r="L14" t="inlineStr">
      <is>
        <t>46/400</t>
      </is>
    </oc>
    <nc r="L14"/>
  </rcc>
  <rcc rId="69713" sId="12">
    <oc r="M14" t="inlineStr">
      <is>
        <t>ф№11</t>
      </is>
    </oc>
    <nc r="M14"/>
  </rcc>
  <rcc rId="69714" sId="12">
    <oc r="N14" t="inlineStr">
      <is>
        <t>Ярык-Су</t>
      </is>
    </oc>
    <nc r="N14"/>
  </rcc>
  <rcc rId="69715" sId="12">
    <oc r="O14">
      <v>42677</v>
    </oc>
    <nc r="O14"/>
  </rcc>
  <rcc rId="69716" sId="12">
    <oc r="P14">
      <v>2013</v>
    </oc>
    <nc r="P14"/>
  </rcc>
  <rcc rId="69717" sId="12">
    <oc r="B227" t="inlineStr">
      <is>
        <t>Хасавюртовские ГЭС</t>
      </is>
    </oc>
    <nc r="B227"/>
  </rcc>
  <rcc rId="69718" sId="12">
    <oc r="C227">
      <v>2180</v>
    </oc>
    <nc r="C227"/>
  </rcc>
  <rcc rId="69719" sId="12">
    <oc r="D227">
      <v>42710</v>
    </oc>
    <nc r="D227"/>
  </rcc>
  <rcc rId="69720" sId="12">
    <oc r="E227" t="inlineStr">
      <is>
        <t>Тепсуркаев Азраил Муликович</t>
      </is>
    </oc>
    <nc r="E227"/>
  </rcc>
  <rcc rId="69721" sId="12">
    <oc r="F227" t="inlineStr">
      <is>
        <t>мойка</t>
      </is>
    </oc>
    <nc r="F227"/>
  </rcc>
  <rcc rId="69722" sId="12">
    <oc r="G227" t="inlineStr">
      <is>
        <t>РД, г.Хасавюрт, ул. Первая, д. 45, п. Свободы</t>
      </is>
    </oc>
    <nc r="G227"/>
  </rcc>
  <rcc rId="69723" sId="12">
    <oc r="H227">
      <v>12</v>
    </oc>
    <nc r="H227"/>
  </rcc>
  <rcc rId="69724" sId="12">
    <oc r="I227">
      <v>12</v>
    </oc>
    <nc r="I227"/>
  </rcc>
  <rcc rId="69725" sId="12">
    <oc r="J227">
      <v>0</v>
    </oc>
    <nc r="J227"/>
  </rcc>
  <rcc rId="69726" sId="12">
    <oc r="K227">
      <v>0.4</v>
    </oc>
    <nc r="K227"/>
  </rcc>
  <rcc rId="69727" sId="12">
    <oc r="L227" t="inlineStr">
      <is>
        <t>284/250</t>
      </is>
    </oc>
    <nc r="L227"/>
  </rcc>
  <rcc rId="69728" sId="12">
    <oc r="M227" t="inlineStr">
      <is>
        <t>ф.№11</t>
      </is>
    </oc>
    <nc r="M227"/>
  </rcc>
  <rcc rId="69729" sId="12">
    <oc r="N227" t="inlineStr">
      <is>
        <t>Ярыксу 110/35/10 кВ</t>
      </is>
    </oc>
    <nc r="N227"/>
  </rcc>
  <rcc rId="69730" sId="12">
    <oc r="O227">
      <v>42711</v>
    </oc>
    <nc r="O227"/>
  </rcc>
  <rcc rId="69731" sId="12">
    <oc r="P227">
      <v>2229</v>
    </oc>
    <nc r="P227"/>
  </rcc>
  <rcc rId="69732" sId="12">
    <oc r="B281" t="inlineStr">
      <is>
        <t>Хасавюртовские ГЭС</t>
      </is>
    </oc>
    <nc r="B281"/>
  </rcc>
  <rcc rId="69733" sId="12">
    <oc r="C281">
      <v>2237</v>
    </oc>
    <nc r="C281"/>
  </rcc>
  <rcc rId="69734" sId="12">
    <oc r="D281">
      <v>42718</v>
    </oc>
    <nc r="D281"/>
  </rcc>
  <rcc rId="69735" sId="12">
    <oc r="E281" t="inlineStr">
      <is>
        <t>Курбанов Курбан Габибович</t>
      </is>
    </oc>
    <nc r="E281"/>
  </rcc>
  <rcc rId="69736" sId="12">
    <oc r="F281" t="inlineStr">
      <is>
        <t>выпечка</t>
      </is>
    </oc>
    <nc r="F281"/>
  </rcc>
  <rcc rId="69737" sId="12">
    <oc r="G281" t="inlineStr">
      <is>
        <t>РД, г.Хасавюрт, ул.Андрейаульский, д. №43</t>
      </is>
    </oc>
    <nc r="G281"/>
  </rcc>
  <rcc rId="69738" sId="12">
    <oc r="H281">
      <v>8</v>
    </oc>
    <nc r="H281"/>
  </rcc>
  <rcc rId="69739" sId="12">
    <oc r="I281">
      <v>8</v>
    </oc>
    <nc r="I281"/>
  </rcc>
  <rcc rId="69740" sId="12">
    <oc r="J281">
      <v>0</v>
    </oc>
    <nc r="J281"/>
  </rcc>
  <rcc rId="69741" sId="12">
    <oc r="K281">
      <v>0.4</v>
    </oc>
    <nc r="K281"/>
  </rcc>
  <rcc rId="69742" sId="12">
    <oc r="L281" t="inlineStr">
      <is>
        <t>106/400</t>
      </is>
    </oc>
    <nc r="L281"/>
  </rcc>
  <rcc rId="69743" sId="12">
    <oc r="M281" t="inlineStr">
      <is>
        <t>ф №7</t>
      </is>
    </oc>
    <nc r="M281"/>
  </rcc>
  <rcc rId="69744" sId="12">
    <oc r="N281" t="inlineStr">
      <is>
        <t>Ярыксу 110/35/10 кВ</t>
      </is>
    </oc>
    <nc r="N281"/>
  </rcc>
  <rcc rId="69745" sId="12">
    <oc r="O281">
      <v>42718</v>
    </oc>
    <nc r="O281"/>
  </rcc>
  <rcc rId="69746" sId="12">
    <oc r="P281">
      <v>2283</v>
    </oc>
    <nc r="P281"/>
  </rcc>
  <rcc rId="69747" sId="12">
    <oc r="B327" t="inlineStr">
      <is>
        <t>Хасавюртовские ГЭС</t>
      </is>
    </oc>
    <nc r="B327"/>
  </rcc>
  <rcc rId="69748" sId="12">
    <oc r="C327">
      <v>2261</v>
    </oc>
    <nc r="C327"/>
  </rcc>
  <rcc rId="69749" sId="12">
    <oc r="D327">
      <v>42719</v>
    </oc>
    <nc r="D327"/>
  </rcc>
  <rcc rId="69750" sId="12">
    <oc r="E327" t="inlineStr">
      <is>
        <t>Ирбайханов Бойсунгур Исмаилович</t>
      </is>
    </oc>
    <nc r="E327"/>
  </rcc>
  <rcc rId="69751" sId="12">
    <oc r="F327" t="inlineStr">
      <is>
        <t>магазин</t>
      </is>
    </oc>
    <nc r="F327"/>
  </rcc>
  <rcc rId="69752" sId="12">
    <oc r="G327" t="inlineStr">
      <is>
        <t>РД, г.Хасавюрт, ул. Энергетическая, проезд 6, 3</t>
      </is>
    </oc>
    <nc r="G327"/>
  </rcc>
  <rcc rId="69753" sId="12">
    <oc r="H327">
      <v>15</v>
    </oc>
    <nc r="H327"/>
  </rcc>
  <rcc rId="69754" sId="12">
    <oc r="I327">
      <v>15</v>
    </oc>
    <nc r="I327"/>
  </rcc>
  <rcc rId="69755" sId="12">
    <oc r="J327">
      <v>0</v>
    </oc>
    <nc r="J327"/>
  </rcc>
  <rcc rId="69756" sId="12">
    <oc r="K327">
      <v>0.4</v>
    </oc>
    <nc r="K327"/>
  </rcc>
  <rcc rId="69757" sId="12">
    <oc r="L327" t="inlineStr">
      <is>
        <t>62/400</t>
      </is>
    </oc>
    <nc r="L327"/>
  </rcc>
  <rcc rId="69758" sId="12">
    <oc r="M327" t="inlineStr">
      <is>
        <t>ф №5</t>
      </is>
    </oc>
    <nc r="M327"/>
  </rcc>
  <rcc rId="69759" sId="12">
    <oc r="N327" t="inlineStr">
      <is>
        <t>Ярыксу 110/35/10 кВ</t>
      </is>
    </oc>
    <nc r="N327"/>
  </rcc>
  <rcc rId="69760" sId="12">
    <oc r="O327">
      <v>42725</v>
    </oc>
    <nc r="O327"/>
  </rcc>
  <rcc rId="69761" sId="12">
    <oc r="P327">
      <v>2329</v>
    </oc>
    <nc r="P327"/>
  </rcc>
  <rcc rId="69762" sId="12">
    <oc r="B335" t="inlineStr">
      <is>
        <t>Тарумовские РЭС</t>
      </is>
    </oc>
    <nc r="B335"/>
  </rcc>
  <rcc rId="69763" sId="12">
    <oc r="C335">
      <v>2302</v>
    </oc>
    <nc r="C335"/>
  </rcc>
  <rcc rId="69764" sId="12">
    <oc r="D335">
      <v>42725</v>
    </oc>
    <nc r="D335"/>
  </rcc>
  <rcc rId="69765" sId="12">
    <oc r="E335" t="inlineStr">
      <is>
        <t>ФКУ Упрдор "Каспий", в лице зам/нач Омарова Магомедзагира Магомедалиевича</t>
      </is>
    </oc>
    <nc r="E335"/>
  </rcc>
  <rcc rId="69766" sId="12">
    <oc r="F335" t="inlineStr">
      <is>
        <t>светофор</t>
      </is>
    </oc>
    <nc r="F335"/>
  </rcc>
  <rcc rId="69767" sId="12">
    <oc r="G335" t="inlineStr">
      <is>
        <t>РД, г.Хасавюрт</t>
      </is>
    </oc>
    <nc r="G335"/>
  </rcc>
  <rcc rId="69768" sId="12">
    <oc r="H335">
      <v>0.7</v>
    </oc>
    <nc r="H335"/>
  </rcc>
  <rcc rId="69769" sId="12">
    <oc r="I335">
      <v>0.7</v>
    </oc>
    <nc r="I335"/>
  </rcc>
  <rcc rId="69770" sId="12">
    <oc r="J335">
      <v>0</v>
    </oc>
    <nc r="J335"/>
  </rcc>
  <rcc rId="69771" sId="12">
    <oc r="K335">
      <v>0.4</v>
    </oc>
    <nc r="K335"/>
  </rcc>
  <rcc rId="69772" sId="12">
    <oc r="L335" t="inlineStr">
      <is>
        <t>36/400</t>
      </is>
    </oc>
    <nc r="L335"/>
  </rcc>
  <rcc rId="69773" sId="12">
    <oc r="M335" t="inlineStr">
      <is>
        <t>Ф №9</t>
      </is>
    </oc>
    <nc r="M335"/>
  </rcc>
  <rcc rId="69774" sId="12">
    <oc r="N335" t="inlineStr">
      <is>
        <t>Ярыксу 110/35/10 кВ</t>
      </is>
    </oc>
    <nc r="N335"/>
  </rcc>
  <rcc rId="69775" sId="12">
    <oc r="O335">
      <v>42727</v>
    </oc>
    <nc r="O335"/>
  </rcc>
  <rcc rId="69776" sId="12">
    <oc r="P335">
      <v>2337</v>
    </oc>
    <nc r="P335"/>
  </rcc>
  <rcc rId="69777" sId="12">
    <oc r="B152" t="inlineStr">
      <is>
        <t>Хасавюртовские ГЭС</t>
      </is>
    </oc>
    <nc r="B152"/>
  </rcc>
  <rcc rId="69778" sId="12">
    <oc r="C152">
      <v>2109</v>
    </oc>
    <nc r="C152"/>
  </rcc>
  <rcc rId="69779" sId="12">
    <oc r="D152">
      <v>42699</v>
    </oc>
    <nc r="D152"/>
  </rcc>
  <rcc rId="69780" sId="12">
    <oc r="E152" t="inlineStr">
      <is>
        <t>Мухуев Джамал Анварпашаевич</t>
      </is>
    </oc>
    <nc r="E152"/>
  </rcc>
  <rcc rId="69781" sId="12">
    <oc r="F152" t="inlineStr">
      <is>
        <t>детский развлекательный центр</t>
      </is>
    </oc>
    <nc r="F152"/>
  </rcc>
  <rcc rId="69782" sId="12">
    <oc r="G152" t="inlineStr">
      <is>
        <t>РД, г.Хасавюрт, ул. Им.Шамиля, 114</t>
      </is>
    </oc>
    <nc r="G152"/>
  </rcc>
  <rcc rId="69783" sId="12">
    <oc r="H152">
      <v>20</v>
    </oc>
    <nc r="H152"/>
  </rcc>
  <rcc rId="69784" sId="12">
    <oc r="I152">
      <v>20</v>
    </oc>
    <nc r="I152"/>
  </rcc>
  <rcc rId="69785" sId="12">
    <oc r="J152">
      <v>0</v>
    </oc>
    <nc r="J152"/>
  </rcc>
  <rcc rId="69786" sId="12">
    <oc r="K152">
      <v>0.4</v>
    </oc>
    <nc r="K152"/>
  </rcc>
  <rcc rId="69787" sId="12">
    <oc r="L152" t="inlineStr">
      <is>
        <t>13/630</t>
      </is>
    </oc>
    <nc r="L152"/>
  </rcc>
  <rcc rId="69788" sId="12">
    <oc r="M152" t="inlineStr">
      <is>
        <t>ф №8</t>
      </is>
    </oc>
    <nc r="M152"/>
  </rcc>
  <rcc rId="69789" sId="12">
    <oc r="N152" t="inlineStr">
      <is>
        <t>Ярык-Су 110/35/10 кВ</t>
      </is>
    </oc>
    <nc r="N152"/>
  </rcc>
  <rcc rId="69790" sId="12">
    <oc r="O152">
      <v>42699</v>
    </oc>
    <nc r="O152"/>
  </rcc>
  <rcc rId="69791" sId="12">
    <oc r="P152">
      <v>2154</v>
    </oc>
    <nc r="P152"/>
  </rcc>
  <rcc rId="69792" sId="12">
    <oc r="B357" t="inlineStr">
      <is>
        <t>Хасавюртовские РЭС</t>
      </is>
    </oc>
    <nc r="B357"/>
  </rcc>
  <rcc rId="69793" sId="12">
    <oc r="C357">
      <v>2325</v>
    </oc>
    <nc r="C357"/>
  </rcc>
  <rcc rId="69794" sId="12">
    <oc r="D357">
      <v>42731</v>
    </oc>
    <nc r="D357"/>
  </rcc>
  <rcc rId="69795" sId="12">
    <oc r="E357" t="inlineStr">
      <is>
        <t>Корголоев Расул Салманович</t>
      </is>
    </oc>
    <nc r="E357"/>
  </rcc>
  <rcc rId="69796" sId="12">
    <oc r="F357" t="inlineStr">
      <is>
        <t>АЗС "Сити"</t>
      </is>
    </oc>
    <nc r="F357"/>
  </rcc>
  <rcc rId="69797" sId="12">
    <oc r="G357" t="inlineStr">
      <is>
        <t>РД, Хасавюртовский район, вдоль ФАД-29</t>
      </is>
    </oc>
    <nc r="G357"/>
  </rcc>
  <rcc rId="69798" sId="12">
    <oc r="H357">
      <v>30</v>
    </oc>
    <nc r="H357"/>
  </rcc>
  <rcc rId="69799" sId="12">
    <oc r="I357">
      <v>30</v>
    </oc>
    <nc r="I357"/>
  </rcc>
  <rcc rId="69800" sId="12">
    <oc r="J357">
      <v>0</v>
    </oc>
    <nc r="J357"/>
  </rcc>
  <rcc rId="69801" sId="12">
    <oc r="K357">
      <v>10</v>
    </oc>
    <nc r="K357"/>
  </rcc>
  <rcc rId="69802" sId="12">
    <oc r="L357" t="inlineStr">
      <is>
        <t>63 кВА</t>
      </is>
    </oc>
    <nc r="L357"/>
  </rcc>
  <rcc rId="69803" sId="12">
    <oc r="M357" t="inlineStr">
      <is>
        <t>ф №</t>
      </is>
    </oc>
    <nc r="M357"/>
  </rcc>
  <rcc rId="69804" sId="12">
    <oc r="N357" t="inlineStr">
      <is>
        <t>Ярык-Су 110/35/10 кВ</t>
      </is>
    </oc>
    <nc r="N357"/>
  </rcc>
  <rcc rId="69805" sId="12">
    <oc r="O357">
      <v>42731</v>
    </oc>
    <nc r="O357"/>
  </rcc>
  <rcc rId="69806" sId="12">
    <oc r="P357">
      <v>2359</v>
    </oc>
    <nc r="P357"/>
  </rcc>
  <rcc rId="69807" sId="12">
    <oc r="B36" t="inlineStr">
      <is>
        <t>Тляратинские РЭС</t>
      </is>
    </oc>
    <nc r="B36"/>
  </rcc>
  <rcc rId="69808" sId="12">
    <oc r="C36">
      <v>1993</v>
    </oc>
    <nc r="C36"/>
  </rcc>
  <rcc rId="69809" sId="12">
    <oc r="D36">
      <v>42682</v>
    </oc>
    <nc r="D36"/>
  </rcc>
  <rcc rId="69810" sId="12">
    <oc r="E36" t="inlineStr">
      <is>
        <t>Исмаилов Исмаил Саадулаевич</t>
      </is>
    </oc>
    <nc r="E36"/>
  </rcc>
  <rcc rId="69811" sId="12">
    <oc r="F36" t="inlineStr">
      <is>
        <t>жилой дом</t>
      </is>
    </oc>
    <nc r="F36"/>
  </rcc>
  <rcc rId="69812" sId="12">
    <oc r="G36" t="inlineStr">
      <is>
        <t>РД, Цунтинский район, с.Зехида</t>
      </is>
    </oc>
    <nc r="G36"/>
  </rcc>
  <rcc rId="69813" sId="12">
    <oc r="H36">
      <v>10</v>
    </oc>
    <nc r="H36"/>
  </rcc>
  <rcc rId="69814" sId="12">
    <oc r="I36">
      <v>10</v>
    </oc>
    <nc r="I36"/>
  </rcc>
  <rcc rId="69815" sId="12">
    <oc r="J36">
      <v>0</v>
    </oc>
    <nc r="J36"/>
  </rcc>
  <rcc rId="69816" sId="12">
    <oc r="K36">
      <v>0.4</v>
    </oc>
    <nc r="K36"/>
  </rcc>
  <rcc rId="69817" sId="12">
    <oc r="O36">
      <v>42682</v>
    </oc>
    <nc r="O36"/>
  </rcc>
  <rcc rId="69818" sId="12">
    <oc r="P36">
      <v>2036</v>
    </oc>
    <nc r="P36"/>
  </rcc>
  <rcc rId="69819" sId="12">
    <oc r="B37" t="inlineStr">
      <is>
        <t>Тляратинские РЭС</t>
      </is>
    </oc>
    <nc r="B37"/>
  </rcc>
  <rcc rId="69820" sId="12">
    <oc r="C37">
      <v>1994</v>
    </oc>
    <nc r="C37"/>
  </rcc>
  <rcc rId="69821" sId="12">
    <oc r="D37">
      <v>42682</v>
    </oc>
    <nc r="D37"/>
  </rcc>
  <rcc rId="69822" sId="12">
    <oc r="E37" t="inlineStr">
      <is>
        <t>Хасбулаев Абакар Абакарович</t>
      </is>
    </oc>
    <nc r="E37"/>
  </rcc>
  <rcc rId="69823" sId="12">
    <oc r="F37" t="inlineStr">
      <is>
        <t>жилой дом</t>
      </is>
    </oc>
    <nc r="F37"/>
  </rcc>
  <rcc rId="69824" sId="12">
    <oc r="G37" t="inlineStr">
      <is>
        <t>РД, Цунтинский район, с.Шапих</t>
      </is>
    </oc>
    <nc r="G37"/>
  </rcc>
  <rcc rId="69825" sId="12">
    <oc r="H37">
      <v>10</v>
    </oc>
    <nc r="H37"/>
  </rcc>
  <rcc rId="69826" sId="12">
    <oc r="I37">
      <v>10</v>
    </oc>
    <nc r="I37"/>
  </rcc>
  <rcc rId="69827" sId="12">
    <oc r="J37">
      <v>0</v>
    </oc>
    <nc r="J37"/>
  </rcc>
  <rcc rId="69828" sId="12">
    <oc r="K37">
      <v>0.4</v>
    </oc>
    <nc r="K37"/>
  </rcc>
  <rcc rId="69829" sId="12">
    <oc r="O37">
      <v>42682</v>
    </oc>
    <nc r="O37"/>
  </rcc>
  <rcc rId="69830" sId="12">
    <oc r="P37">
      <v>2037</v>
    </oc>
    <nc r="P37"/>
  </rcc>
  <rcc rId="69831" sId="12">
    <oc r="B52" t="inlineStr">
      <is>
        <t>Центральные РЭС</t>
      </is>
    </oc>
    <nc r="B52"/>
  </rcc>
  <rcc rId="69832" sId="12">
    <oc r="C52">
      <v>2009</v>
    </oc>
    <nc r="C52"/>
  </rcc>
  <rcc rId="69833" sId="12">
    <oc r="D52">
      <v>42685</v>
    </oc>
    <nc r="D52"/>
  </rcc>
  <rcc rId="69834" sId="12">
    <oc r="E52" t="inlineStr">
      <is>
        <t>Наваева Сидрат Наваевна</t>
      </is>
    </oc>
    <nc r="E52"/>
  </rcc>
  <rcc rId="69835" sId="12">
    <oc r="F52" t="inlineStr">
      <is>
        <t>жилой дом</t>
      </is>
    </oc>
    <nc r="F52"/>
  </rcc>
  <rcc rId="69836" sId="12">
    <oc r="G52" t="inlineStr">
      <is>
        <t>РД, г.Махачкала, пос.Ленинкент, из земель МУП Винзавода им. Ленина, у. ЗУ 32</t>
      </is>
    </oc>
    <nc r="G52"/>
  </rcc>
  <rcc rId="69837" sId="12">
    <oc r="H52">
      <v>5</v>
    </oc>
    <nc r="H52"/>
  </rcc>
  <rcc rId="69838" sId="12">
    <oc r="I52">
      <v>5</v>
    </oc>
    <nc r="I52"/>
  </rcc>
  <rcc rId="69839" sId="12">
    <oc r="J52">
      <v>0</v>
    </oc>
    <nc r="J52"/>
  </rcc>
  <rcc rId="69840" sId="12">
    <oc r="K52">
      <v>0.4</v>
    </oc>
    <nc r="K52"/>
  </rcc>
  <rcc rId="69841" sId="12">
    <oc r="O52">
      <v>42685</v>
    </oc>
    <nc r="O52"/>
  </rcc>
  <rcc rId="69842" sId="12">
    <oc r="P52">
      <v>2052</v>
    </oc>
    <nc r="P52"/>
  </rcc>
  <rcc rId="69843" sId="12">
    <oc r="B57" t="inlineStr">
      <is>
        <t>МГЭС</t>
      </is>
    </oc>
    <nc r="B57"/>
  </rcc>
  <rcc rId="69844" sId="12">
    <oc r="C57">
      <v>2014</v>
    </oc>
    <nc r="C57"/>
  </rcc>
  <rcc rId="69845" sId="12">
    <oc r="D57">
      <v>42688</v>
    </oc>
    <nc r="D57"/>
  </rcc>
  <rcc rId="69846" sId="12">
    <oc r="E57" t="inlineStr">
      <is>
        <t>Темирханова Сапият Арифовна</t>
      </is>
    </oc>
    <nc r="E57"/>
  </rcc>
  <rcc rId="69847" sId="12">
    <oc r="F57" t="inlineStr">
      <is>
        <t>лечебно-оздоровительный комплекс, аптека</t>
      </is>
    </oc>
    <nc r="F57"/>
  </rcc>
  <rcc rId="69848" sId="12">
    <oc r="G57" t="inlineStr">
      <is>
        <t>РД, г.Махачкала, ул.Шихсаидова, д. 43 "а"</t>
      </is>
    </oc>
    <nc r="G57"/>
  </rcc>
  <rcc rId="69849" sId="12">
    <oc r="H57">
      <v>12</v>
    </oc>
    <nc r="H57"/>
  </rcc>
  <rcc rId="69850" sId="12">
    <oc r="I57">
      <v>12</v>
    </oc>
    <nc r="I57"/>
  </rcc>
  <rcc rId="69851" sId="12">
    <oc r="J57">
      <v>0</v>
    </oc>
    <nc r="J57"/>
  </rcc>
  <rcc rId="69852" sId="12">
    <oc r="K57">
      <v>0.4</v>
    </oc>
    <nc r="K57"/>
  </rcc>
  <rcc rId="69853" sId="12">
    <oc r="O57">
      <v>42688</v>
    </oc>
    <nc r="O57"/>
  </rcc>
  <rcc rId="69854" sId="12">
    <oc r="P57">
      <v>2057</v>
    </oc>
    <nc r="P57"/>
  </rcc>
  <rcc rId="69855" sId="12">
    <oc r="B58" t="inlineStr">
      <is>
        <t>Ботлихские РЭС</t>
      </is>
    </oc>
    <nc r="B58"/>
  </rcc>
  <rcc rId="69856" sId="12">
    <oc r="C58">
      <v>2015</v>
    </oc>
    <nc r="C58"/>
  </rcc>
  <rcc rId="69857" sId="12">
    <oc r="D58">
      <v>42688</v>
    </oc>
    <nc r="D58"/>
  </rcc>
  <rcc rId="69858" sId="12">
    <oc r="E58" t="inlineStr">
      <is>
        <t>ГАУ  РД "МФЦ в РД" в лице директора Хасбулатова О.Х.</t>
      </is>
    </oc>
    <nc r="E58"/>
  </rcc>
  <rcc rId="69859" sId="12">
    <oc r="F58" t="inlineStr">
      <is>
        <t>здание</t>
      </is>
    </oc>
    <nc r="F58"/>
  </rcc>
  <rcc rId="69860" sId="12">
    <oc r="G58" t="inlineStr">
      <is>
        <t>РД, Ботлихский район, с. Ботлих</t>
      </is>
    </oc>
    <nc r="G58"/>
  </rcc>
  <rcc rId="69861" sId="12">
    <oc r="H58">
      <v>20</v>
    </oc>
    <nc r="H58"/>
  </rcc>
  <rcc rId="69862" sId="12">
    <oc r="I58">
      <v>20</v>
    </oc>
    <nc r="I58"/>
  </rcc>
  <rcc rId="69863" sId="12">
    <oc r="J58">
      <v>0</v>
    </oc>
    <nc r="J58"/>
  </rcc>
  <rcc rId="69864" sId="12">
    <oc r="K58">
      <v>0.4</v>
    </oc>
    <nc r="K58"/>
  </rcc>
  <rcc rId="69865" sId="12">
    <oc r="O58">
      <v>42688</v>
    </oc>
    <nc r="O58"/>
  </rcc>
  <rcc rId="69866" sId="12">
    <oc r="P58">
      <v>2058</v>
    </oc>
    <nc r="P58"/>
  </rcc>
  <rcc rId="69867" sId="12">
    <oc r="B67" t="inlineStr">
      <is>
        <t>МГЭС</t>
      </is>
    </oc>
    <nc r="B67"/>
  </rcc>
  <rcc rId="69868" sId="12">
    <oc r="C67">
      <v>2024</v>
    </oc>
    <nc r="C67"/>
  </rcc>
  <rcc rId="69869" sId="12">
    <oc r="D67">
      <v>42688</v>
    </oc>
    <nc r="D67"/>
  </rcc>
  <rcc rId="69870" sId="12">
    <oc r="E67" t="inlineStr">
      <is>
        <t>Магомедгаджиев Султанахмед Магомедгаджиевич</t>
      </is>
    </oc>
    <nc r="E67"/>
  </rcc>
  <rcc rId="69871" sId="12">
    <oc r="F67" t="inlineStr">
      <is>
        <t>магазин</t>
      </is>
    </oc>
    <nc r="F67"/>
  </rcc>
  <rcc rId="69872" sId="12">
    <oc r="G67" t="inlineStr">
      <is>
        <t>РД, г.Махачкала, пр. Акушинского, 1-я линия, д.6</t>
      </is>
    </oc>
    <nc r="G67"/>
  </rcc>
  <rcc rId="69873" sId="12">
    <oc r="H67">
      <v>5</v>
    </oc>
    <nc r="H67"/>
  </rcc>
  <rcc rId="69874" sId="12">
    <oc r="I67">
      <v>5</v>
    </oc>
    <nc r="I67"/>
  </rcc>
  <rcc rId="69875" sId="12">
    <oc r="J67">
      <v>0</v>
    </oc>
    <nc r="J67"/>
  </rcc>
  <rcc rId="69876" sId="12">
    <oc r="K67">
      <v>0.4</v>
    </oc>
    <nc r="K67"/>
  </rcc>
  <rcc rId="69877" sId="12">
    <oc r="O67">
      <v>42688</v>
    </oc>
    <nc r="O67"/>
  </rcc>
  <rcc rId="69878" sId="12">
    <oc r="P67">
      <v>2067</v>
    </oc>
    <nc r="P67"/>
  </rcc>
  <rcc rId="69879" sId="12">
    <oc r="B68" t="inlineStr">
      <is>
        <t>МГЭС</t>
      </is>
    </oc>
    <nc r="B68"/>
  </rcc>
  <rcc rId="69880" sId="12">
    <oc r="C68">
      <v>2025</v>
    </oc>
    <nc r="C68"/>
  </rcc>
  <rcc rId="69881" sId="12">
    <oc r="D68">
      <v>42688</v>
    </oc>
    <nc r="D68"/>
  </rcc>
  <rcc rId="69882" sId="12">
    <oc r="E68" t="inlineStr">
      <is>
        <t>Нурмагомедов Магомед Гамзатович</t>
      </is>
    </oc>
    <nc r="E68"/>
  </rcc>
  <rcc rId="69883" sId="12">
    <oc r="F68" t="inlineStr">
      <is>
        <t>жилой дом</t>
      </is>
    </oc>
    <nc r="F68"/>
  </rcc>
  <rcc rId="69884" sId="12">
    <oc r="G68" t="inlineStr">
      <is>
        <t>РД, г.Махачкала, с/т Наука, д.641</t>
      </is>
    </oc>
    <nc r="G68"/>
  </rcc>
  <rcc rId="69885" sId="12">
    <oc r="H68">
      <v>15</v>
    </oc>
    <nc r="H68"/>
  </rcc>
  <rcc rId="69886" sId="12">
    <oc r="I68">
      <v>15</v>
    </oc>
    <nc r="I68"/>
  </rcc>
  <rcc rId="69887" sId="12">
    <oc r="J68">
      <v>0</v>
    </oc>
    <nc r="J68"/>
  </rcc>
  <rcc rId="69888" sId="12">
    <oc r="K68">
      <v>0.4</v>
    </oc>
    <nc r="K68"/>
  </rcc>
  <rcc rId="69889" sId="12">
    <oc r="O68">
      <v>42688</v>
    </oc>
    <nc r="O68"/>
  </rcc>
  <rcc rId="69890" sId="12">
    <oc r="P68">
      <v>2068</v>
    </oc>
    <nc r="P68"/>
  </rcc>
  <rcc rId="69891" sId="12">
    <oc r="B69" t="inlineStr">
      <is>
        <t>МГЭС</t>
      </is>
    </oc>
    <nc r="B69"/>
  </rcc>
  <rcc rId="69892" sId="12">
    <oc r="C69">
      <v>2026</v>
    </oc>
    <nc r="C69"/>
  </rcc>
  <rcc rId="69893" sId="12">
    <oc r="D69">
      <v>42689</v>
    </oc>
    <nc r="D69"/>
  </rcc>
  <rcc rId="69894" sId="12">
    <oc r="E69" t="inlineStr">
      <is>
        <t>Арсланалиева Умукусюм Ахмедовна</t>
      </is>
    </oc>
    <nc r="E69"/>
  </rcc>
  <rcc rId="69895" sId="12">
    <oc r="F69" t="inlineStr">
      <is>
        <t>кафе</t>
      </is>
    </oc>
    <nc r="F69"/>
  </rcc>
  <rcc rId="69896" sId="12">
    <oc r="G69" t="inlineStr">
      <is>
        <t>РД, г.Махачкала, пос. Красноармейск, Новострой 2-я линия, д.22</t>
      </is>
    </oc>
    <nc r="G69"/>
  </rcc>
  <rcc rId="69897" sId="12">
    <oc r="H69">
      <v>10</v>
    </oc>
    <nc r="H69"/>
  </rcc>
  <rcc rId="69898" sId="12">
    <oc r="I69">
      <v>10</v>
    </oc>
    <nc r="I69"/>
  </rcc>
  <rcc rId="69899" sId="12">
    <oc r="J69">
      <v>0</v>
    </oc>
    <nc r="J69"/>
  </rcc>
  <rcc rId="69900" sId="12">
    <oc r="K69">
      <v>0.4</v>
    </oc>
    <nc r="K69"/>
  </rcc>
  <rcc rId="69901" sId="12">
    <oc r="O69">
      <v>42689</v>
    </oc>
    <nc r="O69"/>
  </rcc>
  <rcc rId="69902" sId="12">
    <oc r="P69">
      <v>2069</v>
    </oc>
    <nc r="P69"/>
  </rcc>
  <rcc rId="69903" sId="12">
    <oc r="B70" t="inlineStr">
      <is>
        <t>Дербентские ГЭС</t>
      </is>
    </oc>
    <nc r="B70"/>
  </rcc>
  <rcc rId="69904" sId="12">
    <oc r="C70">
      <v>2027</v>
    </oc>
    <nc r="C70"/>
  </rcc>
  <rcc rId="69905" sId="12">
    <oc r="D70">
      <v>42689</v>
    </oc>
    <nc r="D70"/>
  </rcc>
  <rcc rId="69906" sId="12">
    <oc r="E70" t="inlineStr">
      <is>
        <t>Сулейманов Эльшан Зиявудинович</t>
      </is>
    </oc>
    <nc r="E70"/>
  </rcc>
  <rcc rId="69907" sId="12">
    <oc r="F70" t="inlineStr">
      <is>
        <t>коммерческое помещение</t>
      </is>
    </oc>
    <nc r="F70"/>
  </rcc>
  <rcc rId="69908" sId="12">
    <oc r="G70" t="inlineStr">
      <is>
        <t>РД, г.Дербент, ул. ЗУ 5 ДСД, 1-м</t>
      </is>
    </oc>
    <nc r="G70"/>
  </rcc>
  <rcc rId="69909" sId="12">
    <oc r="H70">
      <v>14.5</v>
    </oc>
    <nc r="H70"/>
  </rcc>
  <rcc rId="69910" sId="12">
    <oc r="I70">
      <v>14.5</v>
    </oc>
    <nc r="I70"/>
  </rcc>
  <rcc rId="69911" sId="12">
    <oc r="J70">
      <v>0</v>
    </oc>
    <nc r="J70"/>
  </rcc>
  <rcc rId="69912" sId="12">
    <oc r="K70">
      <v>0.4</v>
    </oc>
    <nc r="K70"/>
  </rcc>
  <rcc rId="69913" sId="12">
    <oc r="O70">
      <v>42689</v>
    </oc>
    <nc r="O70"/>
  </rcc>
  <rcc rId="69914" sId="12">
    <oc r="P70">
      <v>2070</v>
    </oc>
    <nc r="P70"/>
  </rcc>
  <rcc rId="69915" sId="12">
    <oc r="B73" t="inlineStr">
      <is>
        <t>МГЭС</t>
      </is>
    </oc>
    <nc r="B73"/>
  </rcc>
  <rcc rId="69916" sId="12">
    <oc r="C73">
      <v>2031</v>
    </oc>
    <nc r="C73"/>
  </rcc>
  <rcc rId="69917" sId="12">
    <oc r="D73">
      <v>42689</v>
    </oc>
    <nc r="D73"/>
  </rcc>
  <rcc rId="69918" sId="12">
    <oc r="E73" t="inlineStr">
      <is>
        <t>Ибрагимова Луиза Серкеровна</t>
      </is>
    </oc>
    <nc r="E73"/>
  </rcc>
  <rcc rId="69919" sId="12">
    <oc r="F73" t="inlineStr">
      <is>
        <t>магазин</t>
      </is>
    </oc>
    <nc r="F73"/>
  </rcc>
  <rcc rId="69920" sId="12">
    <oc r="G73" t="inlineStr">
      <is>
        <t>РД, г.Махачкала, пр. Гамидова, д.49, корп.7, кв.119</t>
      </is>
    </oc>
    <nc r="G73"/>
  </rcc>
  <rcc rId="69921" sId="12">
    <oc r="H73">
      <v>5</v>
    </oc>
    <nc r="H73"/>
  </rcc>
  <rcc rId="69922" sId="12">
    <oc r="I73">
      <v>5</v>
    </oc>
    <nc r="I73"/>
  </rcc>
  <rcc rId="69923" sId="12">
    <oc r="J73">
      <v>0</v>
    </oc>
    <nc r="J73"/>
  </rcc>
  <rcc rId="69924" sId="12">
    <oc r="K73">
      <v>0.4</v>
    </oc>
    <nc r="K73"/>
  </rcc>
  <rcc rId="69925" sId="12">
    <oc r="O73">
      <v>42689</v>
    </oc>
    <nc r="O73"/>
  </rcc>
  <rcc rId="69926" sId="12">
    <oc r="P73">
      <v>2073</v>
    </oc>
    <nc r="P73"/>
  </rcc>
  <rcc rId="69927" sId="12">
    <oc r="B74" t="inlineStr">
      <is>
        <t>МГЭС</t>
      </is>
    </oc>
    <nc r="B74"/>
  </rcc>
  <rcc rId="69928" sId="12">
    <oc r="C74">
      <v>2032</v>
    </oc>
    <nc r="C74"/>
  </rcc>
  <rcc rId="69929" sId="12">
    <oc r="D74">
      <v>42689</v>
    </oc>
    <nc r="D74"/>
  </rcc>
  <rcc rId="69930" sId="12">
    <oc r="E74" t="inlineStr">
      <is>
        <t>Аджиев Магомед Абдурагимович</t>
      </is>
    </oc>
    <nc r="E74"/>
  </rcc>
  <rcc rId="69931" sId="12">
    <oc r="F74" t="inlineStr">
      <is>
        <t>магазин</t>
      </is>
    </oc>
    <nc r="F74"/>
  </rcc>
  <rcc rId="69932" sId="12">
    <oc r="G74" t="inlineStr">
      <is>
        <t>РД, г.Махачкала, пр. Гамидова, д.49, корп.7, кв.79</t>
      </is>
    </oc>
    <nc r="G74"/>
  </rcc>
  <rcc rId="69933" sId="12">
    <oc r="H74">
      <v>5</v>
    </oc>
    <nc r="H74"/>
  </rcc>
  <rcc rId="69934" sId="12">
    <oc r="I74">
      <v>5</v>
    </oc>
    <nc r="I74"/>
  </rcc>
  <rcc rId="69935" sId="12">
    <oc r="J74">
      <v>0</v>
    </oc>
    <nc r="J74"/>
  </rcc>
  <rcc rId="69936" sId="12">
    <oc r="K74">
      <v>0.4</v>
    </oc>
    <nc r="K74"/>
  </rcc>
  <rcc rId="69937" sId="12">
    <oc r="O74">
      <v>42689</v>
    </oc>
    <nc r="O74"/>
  </rcc>
  <rcc rId="69938" sId="12">
    <oc r="P74">
      <v>2074</v>
    </oc>
    <nc r="P74"/>
  </rcc>
  <rcc rId="69939" sId="12">
    <oc r="B75" t="inlineStr">
      <is>
        <t>МГЭС</t>
      </is>
    </oc>
    <nc r="B75"/>
  </rcc>
  <rcc rId="69940" sId="12">
    <oc r="C75">
      <v>2033</v>
    </oc>
    <nc r="C75"/>
  </rcc>
  <rcc rId="69941" sId="12">
    <oc r="D75">
      <v>42689</v>
    </oc>
    <nc r="D75"/>
  </rcc>
  <rcc rId="69942" sId="12">
    <oc r="E75" t="inlineStr">
      <is>
        <t>Гасанова Джамилат Далгатовна</t>
      </is>
    </oc>
    <nc r="E75"/>
  </rcc>
  <rcc rId="69943" sId="12">
    <oc r="F75" t="inlineStr">
      <is>
        <t>коммерческое помещение</t>
      </is>
    </oc>
    <nc r="F75"/>
  </rcc>
  <rcc rId="69944" sId="12">
    <oc r="G75" t="inlineStr">
      <is>
        <t>РД, г.Махачкала, пр. И. Шамиля, д. 35 "е"</t>
      </is>
    </oc>
    <nc r="G75"/>
  </rcc>
  <rcc rId="69945" sId="12">
    <oc r="H75">
      <v>15</v>
    </oc>
    <nc r="H75"/>
  </rcc>
  <rcc rId="69946" sId="12">
    <oc r="I75">
      <v>15</v>
    </oc>
    <nc r="I75"/>
  </rcc>
  <rcc rId="69947" sId="12">
    <oc r="J75">
      <v>0</v>
    </oc>
    <nc r="J75"/>
  </rcc>
  <rcc rId="69948" sId="12">
    <oc r="K75">
      <v>0.4</v>
    </oc>
    <nc r="K75"/>
  </rcc>
  <rcc rId="69949" sId="12">
    <oc r="O75">
      <v>42689</v>
    </oc>
    <nc r="O75"/>
  </rcc>
  <rcc rId="69950" sId="12">
    <oc r="P75">
      <v>2075</v>
    </oc>
    <nc r="P75"/>
  </rcc>
  <rcc rId="69951" sId="12">
    <oc r="B79" t="inlineStr">
      <is>
        <t>Тарумовские РЭС</t>
      </is>
    </oc>
    <nc r="B79"/>
  </rcc>
  <rcc rId="69952" sId="12">
    <oc r="C79">
      <v>2036</v>
    </oc>
    <nc r="C79"/>
  </rcc>
  <rcc rId="69953" sId="12">
    <oc r="D79">
      <v>42690</v>
    </oc>
    <nc r="D79"/>
  </rcc>
  <rcc rId="69954" sId="12">
    <oc r="E79" t="inlineStr">
      <is>
        <t>Магомедова Разият Гасановна</t>
      </is>
    </oc>
    <nc r="E79"/>
  </rcc>
  <rcc rId="69955" sId="12">
    <oc r="F79" t="inlineStr">
      <is>
        <t>нежилое помещение</t>
      </is>
    </oc>
    <nc r="F79"/>
  </rcc>
  <rcc rId="69956" sId="12">
    <oc r="G79" t="inlineStr">
      <is>
        <t>РД, Тарумовский район, с.Раздолье, ул. Шаповалова, д.37</t>
      </is>
    </oc>
    <nc r="G79"/>
  </rcc>
  <rcc rId="69957" sId="12">
    <oc r="H79">
      <v>6.5</v>
    </oc>
    <nc r="H79"/>
  </rcc>
  <rcc rId="69958" sId="12">
    <oc r="I79">
      <v>6.5</v>
    </oc>
    <nc r="I79"/>
  </rcc>
  <rcc rId="69959" sId="12">
    <oc r="J79">
      <v>0</v>
    </oc>
    <nc r="J79"/>
  </rcc>
  <rcc rId="69960" sId="12">
    <oc r="K79">
      <v>0.4</v>
    </oc>
    <nc r="K79"/>
  </rcc>
  <rcc rId="69961" sId="12">
    <oc r="O79">
      <v>42690</v>
    </oc>
    <nc r="O79"/>
  </rcc>
  <rcc rId="69962" sId="12">
    <oc r="P79">
      <v>2079</v>
    </oc>
    <nc r="P79"/>
  </rcc>
  <rcc rId="69963" sId="12">
    <oc r="B88" t="inlineStr">
      <is>
        <t>МГЭС</t>
      </is>
    </oc>
    <nc r="B88"/>
  </rcc>
  <rcc rId="69964" sId="12">
    <oc r="C88">
      <v>2044</v>
    </oc>
    <nc r="C88"/>
  </rcc>
  <rcc rId="69965" sId="12">
    <oc r="D88">
      <v>42692</v>
    </oc>
    <nc r="D88"/>
  </rcc>
  <rcc rId="69966" sId="12">
    <oc r="E88" t="inlineStr">
      <is>
        <t>Сулейманов Саадулла Магомедович</t>
      </is>
    </oc>
    <nc r="E88"/>
  </rcc>
  <rcc rId="69967" sId="12">
    <oc r="F88" t="inlineStr">
      <is>
        <t>коммерческое помещение</t>
      </is>
    </oc>
    <nc r="F88"/>
  </rcc>
  <rcc rId="69968" sId="12">
    <oc r="G88" t="inlineStr">
      <is>
        <t>РД,                       г. Махачкала, ул.Шеболдаева, 39-41, квартал №17</t>
      </is>
    </oc>
    <nc r="G88"/>
  </rcc>
  <rcc rId="69969" sId="12">
    <oc r="H88">
      <v>5</v>
    </oc>
    <nc r="H88"/>
  </rcc>
  <rcc rId="69970" sId="12">
    <oc r="I88">
      <v>5</v>
    </oc>
    <nc r="I88"/>
  </rcc>
  <rcc rId="69971" sId="12">
    <oc r="J88">
      <v>0</v>
    </oc>
    <nc r="J88"/>
  </rcc>
  <rcc rId="69972" sId="12">
    <oc r="K88">
      <v>0.4</v>
    </oc>
    <nc r="K88"/>
  </rcc>
  <rcc rId="69973" sId="12">
    <oc r="M88" t="inlineStr">
      <is>
        <t xml:space="preserve">ф № </t>
      </is>
    </oc>
    <nc r="M88"/>
  </rcc>
  <rcc rId="69974" sId="12">
    <oc r="O88">
      <v>42692</v>
    </oc>
    <nc r="O88"/>
  </rcc>
  <rcc rId="69975" sId="12">
    <oc r="P88">
      <v>2090</v>
    </oc>
    <nc r="P88"/>
  </rcc>
  <rcc rId="69976" sId="12">
    <oc r="B116" t="inlineStr">
      <is>
        <t>Дербентские РЭС</t>
      </is>
    </oc>
    <nc r="B116"/>
  </rcc>
  <rcc rId="69977" sId="12">
    <oc r="C116">
      <v>2073</v>
    </oc>
    <nc r="C116"/>
  </rcc>
  <rcc rId="69978" sId="12">
    <oc r="D116">
      <v>42695</v>
    </oc>
    <nc r="D116"/>
  </rcc>
  <rcc rId="69979" sId="12">
    <oc r="E116" t="inlineStr">
      <is>
        <t>Ризаев Заир Магомедович</t>
      </is>
    </oc>
    <nc r="E116"/>
  </rcc>
  <rcc rId="69980" sId="12">
    <oc r="F116" t="inlineStr">
      <is>
        <t>магазин</t>
      </is>
    </oc>
    <nc r="F116"/>
  </rcc>
  <rcc rId="69981" sId="12">
    <oc r="G116" t="inlineStr">
      <is>
        <t>РД. Дербентский район, пгт. Белиджи, пер. Шоссейный, д. № 3</t>
      </is>
    </oc>
    <nc r="G116"/>
  </rcc>
  <rcc rId="69982" sId="12">
    <oc r="H116">
      <v>15</v>
    </oc>
    <nc r="H116"/>
  </rcc>
  <rcc rId="69983" sId="12">
    <oc r="I116">
      <v>15</v>
    </oc>
    <nc r="I116"/>
  </rcc>
  <rcc rId="69984" sId="12">
    <oc r="J116">
      <v>0</v>
    </oc>
    <nc r="J116"/>
  </rcc>
  <rcc rId="69985" sId="12">
    <oc r="K116">
      <v>0.4</v>
    </oc>
    <nc r="K116"/>
  </rcc>
  <rcc rId="69986" sId="12">
    <oc r="M116" t="inlineStr">
      <is>
        <t xml:space="preserve">ф № </t>
      </is>
    </oc>
    <nc r="M116"/>
  </rcc>
  <rcc rId="69987" sId="12">
    <oc r="O116">
      <v>42696</v>
    </oc>
    <nc r="O116"/>
  </rcc>
  <rcc rId="69988" sId="12">
    <oc r="P116">
      <v>2118</v>
    </oc>
    <nc r="P116"/>
  </rcc>
  <rcc rId="69989" sId="12">
    <oc r="B117" t="inlineStr">
      <is>
        <t>Хасавюртовские РЭС</t>
      </is>
    </oc>
    <nc r="B117"/>
  </rcc>
  <rcc rId="69990" sId="12">
    <oc r="C117">
      <v>2074</v>
    </oc>
    <nc r="C117"/>
  </rcc>
  <rcc rId="69991" sId="12">
    <oc r="D117">
      <v>42695</v>
    </oc>
    <nc r="D117"/>
  </rcc>
  <rcc rId="69992" sId="12">
    <oc r="E117" t="inlineStr">
      <is>
        <t>Таймазова Аида Шахабудиновна</t>
      </is>
    </oc>
    <nc r="E117"/>
  </rcc>
  <rcc rId="69993" sId="12">
    <oc r="F117" t="inlineStr">
      <is>
        <t>АЗС</t>
      </is>
    </oc>
    <nc r="F117"/>
  </rcc>
  <rcc rId="69994" sId="12">
    <oc r="G117" t="inlineStr">
      <is>
        <t>Хасавюртовский район, с. Боташюрт, вдоль трассы Хасавюрт-Аксай</t>
      </is>
    </oc>
    <nc r="G117"/>
  </rcc>
  <rcc rId="69995" sId="12">
    <oc r="H117">
      <v>10</v>
    </oc>
    <nc r="H117"/>
  </rcc>
  <rcc rId="69996" sId="12">
    <oc r="I117">
      <v>10</v>
    </oc>
    <nc r="I117"/>
  </rcc>
  <rcc rId="69997" sId="12">
    <oc r="J117">
      <v>0</v>
    </oc>
    <nc r="J117"/>
  </rcc>
  <rcc rId="69998" sId="12">
    <oc r="K117">
      <v>0.4</v>
    </oc>
    <nc r="K117"/>
  </rcc>
  <rcc rId="69999" sId="12">
    <oc r="M117" t="inlineStr">
      <is>
        <t xml:space="preserve">ф № </t>
      </is>
    </oc>
    <nc r="M117"/>
  </rcc>
  <rcc rId="70000" sId="12">
    <oc r="O117">
      <v>42696</v>
    </oc>
    <nc r="O117"/>
  </rcc>
  <rcc rId="70001" sId="12">
    <oc r="P117">
      <v>2119</v>
    </oc>
    <nc r="P117"/>
  </rcc>
  <rcc rId="70002" sId="12">
    <oc r="B129" t="inlineStr">
      <is>
        <t>МГЭС</t>
      </is>
    </oc>
    <nc r="B129"/>
  </rcc>
  <rcc rId="70003" sId="12">
    <oc r="C129">
      <v>2087</v>
    </oc>
    <nc r="C129"/>
  </rcc>
  <rcc rId="70004" sId="12">
    <oc r="D129">
      <v>42696</v>
    </oc>
    <nc r="D129"/>
  </rcc>
  <rcc rId="70005" sId="12">
    <oc r="E129" t="inlineStr">
      <is>
        <t>Аибов Аиб Закарьяевич</t>
      </is>
    </oc>
    <nc r="E129"/>
  </rcc>
  <rcc rId="70006" sId="12">
    <oc r="F129" t="inlineStr">
      <is>
        <t>жилой дом</t>
      </is>
    </oc>
    <nc r="F129"/>
  </rcc>
  <rcc rId="70007" sId="12">
    <oc r="G129" t="inlineStr">
      <is>
        <t>РД, г.Махачкала, МКР "Семендер"-8, участок 301</t>
      </is>
    </oc>
    <nc r="G129"/>
  </rcc>
  <rcc rId="70008" sId="12">
    <oc r="H129">
      <v>5</v>
    </oc>
    <nc r="H129"/>
  </rcc>
  <rcc rId="70009" sId="12">
    <oc r="I129">
      <v>5</v>
    </oc>
    <nc r="I129"/>
  </rcc>
  <rcc rId="70010" sId="12">
    <oc r="J129">
      <v>0</v>
    </oc>
    <nc r="J129"/>
  </rcc>
  <rcc rId="70011" sId="12">
    <oc r="K129">
      <v>0.22</v>
    </oc>
    <nc r="K129"/>
  </rcc>
  <rcc rId="70012" sId="12">
    <oc r="M129" t="inlineStr">
      <is>
        <t xml:space="preserve">ф № </t>
      </is>
    </oc>
    <nc r="M129"/>
  </rcc>
  <rcc rId="70013" sId="12">
    <oc r="O129">
      <v>42697</v>
    </oc>
    <nc r="O129"/>
  </rcc>
  <rcc rId="70014" sId="12">
    <oc r="P129">
      <v>2131</v>
    </oc>
    <nc r="P129"/>
  </rcc>
  <rcc rId="70015" sId="12">
    <oc r="B139" t="inlineStr">
      <is>
        <t>МГЭС</t>
      </is>
    </oc>
    <nc r="B139"/>
  </rcc>
  <rcc rId="70016" sId="12">
    <oc r="C139">
      <v>2096</v>
    </oc>
    <nc r="C139"/>
  </rcc>
  <rcc rId="70017" sId="12">
    <oc r="D139">
      <v>42697</v>
    </oc>
    <nc r="D139"/>
  </rcc>
  <rcc rId="70018" sId="12">
    <oc r="E139" t="inlineStr">
      <is>
        <t>Муртазалиева Сона Азизовна</t>
      </is>
    </oc>
    <nc r="E139"/>
  </rcc>
  <rcc rId="70019" sId="12">
    <oc r="F139" t="inlineStr">
      <is>
        <t>стоматология</t>
      </is>
    </oc>
    <nc r="F139"/>
  </rcc>
  <rcc rId="70020" sId="12">
    <oc r="G139" t="inlineStr">
      <is>
        <t>РД, г.Махачкала, просп. Шамиля, 46 "а" кв.3</t>
      </is>
    </oc>
    <nc r="G139"/>
  </rcc>
  <rcc rId="70021" sId="12">
    <oc r="H139">
      <v>10</v>
    </oc>
    <nc r="H139"/>
  </rcc>
  <rcc rId="70022" sId="12">
    <oc r="I139">
      <v>10</v>
    </oc>
    <nc r="I139"/>
  </rcc>
  <rcc rId="70023" sId="12">
    <oc r="J139">
      <v>0</v>
    </oc>
    <nc r="J139"/>
  </rcc>
  <rcc rId="70024" sId="12">
    <oc r="K139">
      <v>0.4</v>
    </oc>
    <nc r="K139"/>
  </rcc>
  <rcc rId="70025" sId="12">
    <oc r="M139" t="inlineStr">
      <is>
        <t>ф №</t>
      </is>
    </oc>
    <nc r="M139"/>
  </rcc>
  <rcc rId="70026" sId="12">
    <oc r="O139">
      <v>42698</v>
    </oc>
    <nc r="O139"/>
  </rcc>
  <rcc rId="70027" sId="12">
    <oc r="P139">
      <v>2141</v>
    </oc>
    <nc r="P139"/>
  </rcc>
  <rcc rId="70028" sId="12">
    <oc r="B154" t="inlineStr">
      <is>
        <t>Карабудахкентские РЭС</t>
      </is>
    </oc>
    <nc r="B154"/>
  </rcc>
  <rcc rId="70029" sId="12">
    <oc r="C154">
      <v>2112</v>
    </oc>
    <nc r="C154"/>
  </rcc>
  <rcc rId="70030" sId="12">
    <oc r="D154">
      <v>42699</v>
    </oc>
    <nc r="D154"/>
  </rcc>
  <rcc rId="70031" sId="12">
    <oc r="E154" t="inlineStr">
      <is>
        <t>Тагиров Яхья Магомедсалихович</t>
      </is>
    </oc>
    <nc r="E154"/>
  </rcc>
  <rcc rId="70032" sId="12">
    <oc r="F154" t="inlineStr">
      <is>
        <t>коттеджный домик</t>
      </is>
    </oc>
    <nc r="F154"/>
  </rcc>
  <rcc rId="70033" sId="12">
    <oc r="G154" t="inlineStr">
      <is>
        <t>РД, Карабудахкентский р-н, побережье Каспийского моря</t>
      </is>
    </oc>
    <nc r="G154"/>
  </rcc>
  <rcc rId="70034" sId="12">
    <oc r="H154">
      <v>40</v>
    </oc>
    <nc r="H154"/>
  </rcc>
  <rcc rId="70035" sId="12">
    <oc r="I154">
      <v>40</v>
    </oc>
    <nc r="I154"/>
  </rcc>
  <rcc rId="70036" sId="12">
    <oc r="J154">
      <v>0</v>
    </oc>
    <nc r="J154"/>
  </rcc>
  <rcc rId="70037" sId="12">
    <oc r="K154">
      <v>6</v>
    </oc>
    <nc r="K154"/>
  </rcc>
  <rcc rId="70038" sId="12">
    <oc r="O154">
      <v>42699</v>
    </oc>
    <nc r="O154"/>
  </rcc>
  <rcc rId="70039" sId="12">
    <oc r="P154">
      <v>2156</v>
    </oc>
    <nc r="P154"/>
  </rcc>
  <rcc rId="70040" sId="12">
    <oc r="B155" t="inlineStr">
      <is>
        <t>МГЭС</t>
      </is>
    </oc>
    <nc r="B155"/>
  </rcc>
  <rcc rId="70041" sId="12">
    <oc r="C155">
      <v>2114</v>
    </oc>
    <nc r="C155"/>
  </rcc>
  <rcc rId="70042" sId="12">
    <oc r="D155">
      <v>42702</v>
    </oc>
    <nc r="D155"/>
  </rcc>
  <rcc rId="70043" sId="12">
    <oc r="E155" t="inlineStr">
      <is>
        <t>Магомеднебиева Аминат Грейхановна</t>
      </is>
    </oc>
    <nc r="E155"/>
  </rcc>
  <rcc rId="70044" sId="12">
    <oc r="F155" t="inlineStr">
      <is>
        <t>магазин</t>
      </is>
    </oc>
    <nc r="F155"/>
  </rcc>
  <rcc rId="70045" sId="12">
    <oc r="G155" t="inlineStr">
      <is>
        <t>РД, г.Махачкала, ул. Ф.Энгельса, д. 23-г, пом. НП-2</t>
      </is>
    </oc>
    <nc r="G155"/>
  </rcc>
  <rcc rId="70046" sId="12">
    <oc r="H155">
      <v>10</v>
    </oc>
    <nc r="H155"/>
  </rcc>
  <rcc rId="70047" sId="12">
    <oc r="I155">
      <v>10</v>
    </oc>
    <nc r="I155"/>
  </rcc>
  <rcc rId="70048" sId="12">
    <oc r="J155">
      <v>0</v>
    </oc>
    <nc r="J155"/>
  </rcc>
  <rcc rId="70049" sId="12">
    <oc r="K155">
      <v>0.4</v>
    </oc>
    <nc r="K155"/>
  </rcc>
  <rcc rId="70050" sId="12">
    <oc r="O155">
      <v>42702</v>
    </oc>
    <nc r="O155"/>
  </rcc>
  <rcc rId="70051" sId="12">
    <oc r="P155">
      <v>2157</v>
    </oc>
    <nc r="P155"/>
  </rcc>
  <rcc rId="70052" sId="12">
    <oc r="B156" t="inlineStr">
      <is>
        <t>МГЭС</t>
      </is>
    </oc>
    <nc r="B156"/>
  </rcc>
  <rcc rId="70053" sId="12">
    <oc r="C156">
      <v>2113</v>
    </oc>
    <nc r="C156"/>
  </rcc>
  <rcc rId="70054" sId="12">
    <oc r="D156">
      <v>42702</v>
    </oc>
    <nc r="D156"/>
  </rcc>
  <rcc rId="70055" sId="12">
    <oc r="E156" t="inlineStr">
      <is>
        <t>ООО "Лидер", в лице директора Алиевой Лейлы Магомедовны</t>
      </is>
    </oc>
    <nc r="E156"/>
  </rcc>
  <rcc rId="70056" sId="12">
    <oc r="F156" t="inlineStr">
      <is>
        <t>офис</t>
      </is>
    </oc>
    <nc r="F156"/>
  </rcc>
  <rcc rId="70057" sId="12">
    <oc r="G156" t="inlineStr">
      <is>
        <t>РД. г.Махачкала, ул. Коркмасова, д. 35 кв.14</t>
      </is>
    </oc>
    <nc r="G156"/>
  </rcc>
  <rcc rId="70058" sId="12">
    <oc r="H156">
      <v>10</v>
    </oc>
    <nc r="H156"/>
  </rcc>
  <rcc rId="70059" sId="12">
    <oc r="I156">
      <v>10</v>
    </oc>
    <nc r="I156"/>
  </rcc>
  <rcc rId="70060" sId="12">
    <oc r="J156">
      <v>0</v>
    </oc>
    <nc r="J156"/>
  </rcc>
  <rcc rId="70061" sId="12">
    <oc r="K156">
      <v>0.4</v>
    </oc>
    <nc r="K156"/>
  </rcc>
  <rcc rId="70062" sId="12">
    <oc r="O156">
      <v>42702</v>
    </oc>
    <nc r="O156"/>
  </rcc>
  <rcc rId="70063" sId="12">
    <oc r="P156">
      <v>2158</v>
    </oc>
    <nc r="P156"/>
  </rcc>
  <rcc rId="70064" sId="12">
    <oc r="B162" t="inlineStr">
      <is>
        <t>Касумкентские РЭС</t>
      </is>
    </oc>
    <nc r="B162"/>
  </rcc>
  <rcc rId="70065" sId="12">
    <oc r="C162">
      <v>2127</v>
    </oc>
    <nc r="C162"/>
  </rcc>
  <rcc rId="70066" sId="12">
    <oc r="D162">
      <v>42703</v>
    </oc>
    <nc r="D162"/>
  </rcc>
  <rcc rId="70067" sId="12">
    <oc r="E162" t="inlineStr">
      <is>
        <t>Мусаев Асретуллах Исабекович</t>
      </is>
    </oc>
    <nc r="E162"/>
  </rcc>
  <rcc rId="70068" sId="12">
    <oc r="F162" t="inlineStr">
      <is>
        <t>ЛПХ</t>
      </is>
    </oc>
    <nc r="F162"/>
  </rcc>
  <rcc rId="70069" sId="12">
    <oc r="G162" t="inlineStr">
      <is>
        <t>РД, Сулейман-Стальский район, с.Касумкент, ул. Ломоносова</t>
      </is>
    </oc>
    <nc r="G162"/>
  </rcc>
  <rcc rId="70070" sId="12">
    <oc r="H162">
      <v>10</v>
    </oc>
    <nc r="H162"/>
  </rcc>
  <rcc rId="70071" sId="12">
    <oc r="I162">
      <v>10</v>
    </oc>
    <nc r="I162"/>
  </rcc>
  <rcc rId="70072" sId="12">
    <oc r="J162">
      <v>0</v>
    </oc>
    <nc r="J162"/>
  </rcc>
  <rcc rId="70073" sId="12">
    <oc r="K162">
      <v>0.4</v>
    </oc>
    <nc r="K162"/>
  </rcc>
  <rcc rId="70074" sId="12">
    <oc r="M162" t="inlineStr">
      <is>
        <t>ф №</t>
      </is>
    </oc>
    <nc r="M162"/>
  </rcc>
  <rcc rId="70075" sId="12">
    <oc r="O162">
      <v>42704</v>
    </oc>
    <nc r="O162"/>
  </rcc>
  <rcc rId="70076" sId="12">
    <oc r="P162">
      <v>2164</v>
    </oc>
    <nc r="P162"/>
  </rcc>
  <rcc rId="70077" sId="12">
    <oc r="B169" t="inlineStr">
      <is>
        <t>МГЭС</t>
      </is>
    </oc>
    <nc r="B169"/>
  </rcc>
  <rcc rId="70078" sId="12">
    <oc r="C169">
      <v>2126</v>
    </oc>
    <nc r="C169"/>
  </rcc>
  <rcc rId="70079" sId="12">
    <oc r="D169">
      <v>42703</v>
    </oc>
    <nc r="D169"/>
  </rcc>
  <rcc rId="70080" sId="12">
    <oc r="E169" t="inlineStr">
      <is>
        <t>Курбанов Магомедсаид Адилович</t>
      </is>
    </oc>
    <nc r="E169"/>
  </rcc>
  <rcc rId="70081" sId="12">
    <oc r="F169" t="inlineStr">
      <is>
        <t>выпечка</t>
      </is>
    </oc>
    <nc r="F169"/>
  </rcc>
  <rcc rId="70082" sId="12">
    <oc r="G169" t="inlineStr">
      <is>
        <t>РД, г.Махачкала, с/т "Перестройка", уч. 1050</t>
      </is>
    </oc>
    <nc r="G169"/>
  </rcc>
  <rcc rId="70083" sId="12">
    <oc r="H169">
      <v>13</v>
    </oc>
    <nc r="H169"/>
  </rcc>
  <rcc rId="70084" sId="12">
    <oc r="I169">
      <v>13</v>
    </oc>
    <nc r="I169"/>
  </rcc>
  <rcc rId="70085" sId="12">
    <oc r="J169">
      <v>0</v>
    </oc>
    <nc r="J169"/>
  </rcc>
  <rcc rId="70086" sId="12">
    <oc r="K169">
      <v>0.4</v>
    </oc>
    <nc r="K169"/>
  </rcc>
  <rcc rId="70087" sId="12">
    <oc r="M169" t="inlineStr">
      <is>
        <t>ф №</t>
      </is>
    </oc>
    <nc r="M169"/>
  </rcc>
  <rcc rId="70088" sId="12">
    <oc r="O169">
      <v>42704</v>
    </oc>
    <nc r="O169"/>
  </rcc>
  <rcc rId="70089" sId="12">
    <oc r="P169">
      <v>2171</v>
    </oc>
    <nc r="P169"/>
  </rcc>
  <rcc rId="70090" sId="12">
    <oc r="B170" t="inlineStr">
      <is>
        <t>МГЭС</t>
      </is>
    </oc>
    <nc r="B170"/>
  </rcc>
  <rcc rId="70091" sId="12">
    <oc r="C170">
      <v>2122</v>
    </oc>
    <nc r="C170"/>
  </rcc>
  <rcc rId="70092" sId="12">
    <oc r="D170">
      <v>42702</v>
    </oc>
    <nc r="D170"/>
  </rcc>
  <rcc rId="70093" sId="12">
    <oc r="E170" t="inlineStr">
      <is>
        <t>Темирханова Патимат Темирхановна</t>
      </is>
    </oc>
    <nc r="E170"/>
  </rcc>
  <rcc rId="70094" sId="12">
    <oc r="F170" t="inlineStr">
      <is>
        <t>нежилое помещение</t>
      </is>
    </oc>
    <nc r="F170"/>
  </rcc>
  <rcc rId="70095" sId="12">
    <oc r="G170" t="inlineStr">
      <is>
        <t>РД, г.Махачкала, просп. А.Акушинского, дом 88 "ж"</t>
      </is>
    </oc>
    <nc r="G170"/>
  </rcc>
  <rcc rId="70096" sId="12">
    <oc r="H170">
      <v>15</v>
    </oc>
    <nc r="H170"/>
  </rcc>
  <rcc rId="70097" sId="12">
    <oc r="I170">
      <v>15</v>
    </oc>
    <nc r="I170"/>
  </rcc>
  <rcc rId="70098" sId="12">
    <oc r="J170">
      <v>0</v>
    </oc>
    <nc r="J170"/>
  </rcc>
  <rcc rId="70099" sId="12">
    <oc r="K170">
      <v>0.4</v>
    </oc>
    <nc r="K170"/>
  </rcc>
  <rcc rId="70100" sId="12">
    <oc r="M170" t="inlineStr">
      <is>
        <t>ф №</t>
      </is>
    </oc>
    <nc r="M170"/>
  </rcc>
  <rcc rId="70101" sId="12">
    <oc r="O170">
      <v>42704</v>
    </oc>
    <nc r="O170"/>
  </rcc>
  <rcc rId="70102" sId="12">
    <oc r="P170">
      <v>2172</v>
    </oc>
    <nc r="P170"/>
  </rcc>
  <rcc rId="70103" sId="12">
    <oc r="B174" t="inlineStr">
      <is>
        <t>Центральные РЭС</t>
      </is>
    </oc>
    <nc r="B174"/>
  </rcc>
  <rcc rId="70104" sId="12">
    <oc r="C174">
      <v>2130</v>
    </oc>
    <nc r="C174"/>
  </rcc>
  <rcc rId="70105" sId="12">
    <oc r="D174">
      <v>42704</v>
    </oc>
    <nc r="D174"/>
  </rcc>
  <rcc rId="70106" sId="12">
    <oc r="E174" t="inlineStr">
      <is>
        <t>ГАУ  РД "МФЦ в РД" по Новолакскому району в лице директора Хасбулатова Османа Хасбулатовича</t>
      </is>
    </oc>
    <nc r="E174"/>
  </rcc>
  <rcc rId="70107" sId="12">
    <oc r="F174" t="inlineStr">
      <is>
        <t>здание</t>
      </is>
    </oc>
    <nc r="F174"/>
  </rcc>
  <rcc rId="70108" sId="12">
    <oc r="G174" t="inlineStr">
      <is>
        <t>РД, Новолакский район, с. Новолакское, ул. им. Мирзоева</t>
      </is>
    </oc>
    <nc r="G174"/>
  </rcc>
  <rcc rId="70109" sId="12">
    <oc r="H174">
      <v>13</v>
    </oc>
    <nc r="H174"/>
  </rcc>
  <rcc rId="70110" sId="12">
    <oc r="I174">
      <v>13</v>
    </oc>
    <nc r="I174"/>
  </rcc>
  <rcc rId="70111" sId="12">
    <oc r="J174">
      <v>0</v>
    </oc>
    <nc r="J174"/>
  </rcc>
  <rcc rId="70112" sId="12">
    <oc r="K174">
      <v>0.4</v>
    </oc>
    <nc r="K174"/>
  </rcc>
  <rcc rId="70113" sId="12">
    <oc r="M174" t="inlineStr">
      <is>
        <t>ф №</t>
      </is>
    </oc>
    <nc r="M174"/>
  </rcc>
  <rcc rId="70114" sId="12">
    <oc r="O174">
      <v>42704</v>
    </oc>
    <nc r="O174"/>
  </rcc>
  <rcc rId="70115" sId="12">
    <oc r="P174">
      <v>2176</v>
    </oc>
    <nc r="P174"/>
  </rcc>
  <rcc rId="70116" sId="12">
    <oc r="B185" t="inlineStr">
      <is>
        <t>Тляратинские РЭС (Цунтинский МУ)</t>
      </is>
    </oc>
    <nc r="B185"/>
  </rcc>
  <rcc rId="70117" sId="12">
    <oc r="C185">
      <v>2140</v>
    </oc>
    <nc r="C185"/>
  </rcc>
  <rcc rId="70118" sId="12">
    <oc r="D185">
      <v>42709</v>
    </oc>
    <nc r="D185"/>
  </rcc>
  <rcc rId="70119" sId="12">
    <oc r="E185" t="inlineStr">
      <is>
        <t>Магомедов Мухтар Койниевич</t>
      </is>
    </oc>
    <nc r="E185"/>
  </rcc>
  <rcc rId="70120" sId="12">
    <oc r="F185" t="inlineStr">
      <is>
        <t>жилой дом</t>
      </is>
    </oc>
    <nc r="F185"/>
  </rcc>
  <rcc rId="70121" sId="12">
    <oc r="G185" t="inlineStr">
      <is>
        <t>РД, Цунтинский район, с. Хутрах</t>
      </is>
    </oc>
    <nc r="G185"/>
  </rcc>
  <rcc rId="70122" sId="12">
    <oc r="H185">
      <v>7</v>
    </oc>
    <nc r="H185"/>
  </rcc>
  <rcc rId="70123" sId="12">
    <oc r="I185">
      <v>7</v>
    </oc>
    <nc r="I185"/>
  </rcc>
  <rcc rId="70124" sId="12">
    <oc r="J185">
      <v>0</v>
    </oc>
    <nc r="J185"/>
  </rcc>
  <rcc rId="70125" sId="12">
    <oc r="K185">
      <v>0.4</v>
    </oc>
    <nc r="K185"/>
  </rcc>
  <rcc rId="70126" sId="12">
    <oc r="M185" t="inlineStr">
      <is>
        <t>ф №</t>
      </is>
    </oc>
    <nc r="M185"/>
  </rcc>
  <rcc rId="70127" sId="12">
    <oc r="O185">
      <v>42710</v>
    </oc>
    <nc r="O185"/>
  </rcc>
  <rcc rId="70128" sId="12">
    <oc r="P185">
      <v>2187</v>
    </oc>
    <nc r="P185"/>
  </rcc>
  <rcc rId="70129" sId="12">
    <oc r="B186" t="inlineStr">
      <is>
        <t>МГЭС</t>
      </is>
    </oc>
    <nc r="B186"/>
  </rcc>
  <rcc rId="70130" sId="12">
    <oc r="C186">
      <v>2171</v>
    </oc>
    <nc r="C186"/>
  </rcc>
  <rcc rId="70131" sId="12">
    <oc r="D186">
      <v>42710</v>
    </oc>
    <nc r="D186"/>
  </rcc>
  <rcc rId="70132" sId="12">
    <oc r="E186" t="inlineStr">
      <is>
        <t>Гамзаев Магомед Алиевич</t>
      </is>
    </oc>
    <nc r="E186"/>
  </rcc>
  <rcc rId="70133" sId="12">
    <oc r="F186" t="inlineStr">
      <is>
        <t>аптека</t>
      </is>
    </oc>
    <nc r="F186"/>
  </rcc>
  <rcc rId="70134" sId="12">
    <oc r="G186" t="inlineStr">
      <is>
        <t>РД, г.Махачкала, ул. А.Абубакарова, д. 96 кв.2</t>
      </is>
    </oc>
    <nc r="G186"/>
  </rcc>
  <rcc rId="70135" sId="12">
    <oc r="H186">
      <v>6</v>
    </oc>
    <nc r="H186"/>
  </rcc>
  <rcc rId="70136" sId="12">
    <oc r="I186">
      <v>6</v>
    </oc>
    <nc r="I186"/>
  </rcc>
  <rcc rId="70137" sId="12">
    <oc r="J186">
      <v>0</v>
    </oc>
    <nc r="J186"/>
  </rcc>
  <rcc rId="70138" sId="12">
    <oc r="K186">
      <v>0.4</v>
    </oc>
    <nc r="K186"/>
  </rcc>
  <rcc rId="70139" sId="12">
    <oc r="M186" t="inlineStr">
      <is>
        <t>ф №</t>
      </is>
    </oc>
    <nc r="M186"/>
  </rcc>
  <rcc rId="70140" sId="12">
    <oc r="O186">
      <v>42710</v>
    </oc>
    <nc r="O186"/>
  </rcc>
  <rcc rId="70141" sId="12">
    <oc r="P186">
      <v>2188</v>
    </oc>
    <nc r="P186"/>
  </rcc>
  <rcc rId="70142" sId="12">
    <oc r="B187" t="inlineStr">
      <is>
        <t>МГЭС</t>
      </is>
    </oc>
    <nc r="B187"/>
  </rcc>
  <rcc rId="70143" sId="12">
    <oc r="C187">
      <v>2170</v>
    </oc>
    <nc r="C187"/>
  </rcc>
  <rcc rId="70144" sId="12">
    <oc r="D187">
      <v>42710</v>
    </oc>
    <nc r="D187"/>
  </rcc>
  <rcc rId="70145" sId="12">
    <oc r="E187" t="inlineStr">
      <is>
        <t>Шингаров Омар Гамидович</t>
      </is>
    </oc>
    <nc r="E187"/>
  </rcc>
  <rcc rId="70146" sId="12">
    <oc r="F187" t="inlineStr">
      <is>
        <t>магазин</t>
      </is>
    </oc>
    <nc r="F187"/>
  </rcc>
  <rcc rId="70147" sId="12">
    <oc r="G187" t="inlineStr">
      <is>
        <t>РД, г.Махачкала, ул.Дзержинского, д. 1 "а"</t>
      </is>
    </oc>
    <nc r="G187"/>
  </rcc>
  <rcc rId="70148" sId="12">
    <oc r="H187">
      <v>15</v>
    </oc>
    <nc r="H187"/>
  </rcc>
  <rcc rId="70149" sId="12">
    <oc r="I187">
      <v>15</v>
    </oc>
    <nc r="I187"/>
  </rcc>
  <rcc rId="70150" sId="12">
    <oc r="J187">
      <v>0</v>
    </oc>
    <nc r="J187"/>
  </rcc>
  <rcc rId="70151" sId="12">
    <oc r="K187">
      <v>0.4</v>
    </oc>
    <nc r="K187"/>
  </rcc>
  <rcc rId="70152" sId="12">
    <oc r="M187" t="inlineStr">
      <is>
        <t>ф №</t>
      </is>
    </oc>
    <nc r="M187"/>
  </rcc>
  <rcc rId="70153" sId="12">
    <oc r="O187">
      <v>42710</v>
    </oc>
    <nc r="O187"/>
  </rcc>
  <rcc rId="70154" sId="12">
    <oc r="P187">
      <v>2189</v>
    </oc>
    <nc r="P187"/>
  </rcc>
  <rcc rId="70155" sId="12">
    <oc r="B192" t="inlineStr">
      <is>
        <t>МГЭС</t>
      </is>
    </oc>
    <nc r="B192"/>
  </rcc>
  <rcc rId="70156" sId="12">
    <oc r="C192">
      <v>2145</v>
    </oc>
    <nc r="C192"/>
  </rcc>
  <rcc rId="70157" sId="12">
    <oc r="D192">
      <v>42710</v>
    </oc>
    <nc r="D192"/>
  </rcc>
  <rcc rId="70158" sId="12">
    <oc r="E192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192"/>
  </rcc>
  <rcc rId="70159" sId="12">
    <oc r="F192" t="inlineStr">
      <is>
        <t>БС "МХЧ Мясокомбинат"</t>
      </is>
    </oc>
    <nc r="F192"/>
  </rcc>
  <rcc rId="70160" sId="12">
    <oc r="G192" t="inlineStr">
      <is>
        <t>РД, г.Махачкала, пр. Петра Первого, 1, 25</t>
      </is>
    </oc>
    <nc r="G192"/>
  </rcc>
  <rcc rId="70161" sId="12">
    <oc r="H192">
      <v>10</v>
    </oc>
    <nc r="H192"/>
  </rcc>
  <rcc rId="70162" sId="12">
    <oc r="I192">
      <v>10</v>
    </oc>
    <nc r="I192"/>
  </rcc>
  <rcc rId="70163" sId="12">
    <oc r="J192">
      <v>0</v>
    </oc>
    <nc r="J192"/>
  </rcc>
  <rcc rId="70164" sId="12">
    <oc r="K192">
      <v>0.4</v>
    </oc>
    <nc r="K192"/>
  </rcc>
  <rcc rId="70165" sId="12">
    <oc r="O192">
      <v>42711</v>
    </oc>
    <nc r="O192"/>
  </rcc>
  <rcc rId="70166" sId="12">
    <oc r="P192">
      <v>2194</v>
    </oc>
    <nc r="P192"/>
  </rcc>
  <rcc rId="70167" sId="12">
    <oc r="B193" t="inlineStr">
      <is>
        <t>МГЭС</t>
      </is>
    </oc>
    <nc r="B193"/>
  </rcc>
  <rcc rId="70168" sId="12">
    <oc r="C193">
      <v>2146</v>
    </oc>
    <nc r="C193"/>
  </rcc>
  <rcc rId="70169" sId="12">
    <oc r="D193">
      <v>42710</v>
    </oc>
    <nc r="D193"/>
  </rcc>
  <rcc rId="70170" sId="12">
    <oc r="E193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193"/>
  </rcc>
  <rcc rId="70171" sId="12">
    <oc r="F193" t="inlineStr">
      <is>
        <t>БС "МХЧ Афганец"</t>
      </is>
    </oc>
    <nc r="F193"/>
  </rcc>
  <rcc rId="70172" sId="12">
    <oc r="G193" t="inlineStr">
      <is>
        <t>РД, г.Махачкала, пр. Шамиля, 26</t>
      </is>
    </oc>
    <nc r="G193"/>
  </rcc>
  <rcc rId="70173" sId="12">
    <oc r="H193">
      <v>10</v>
    </oc>
    <nc r="H193"/>
  </rcc>
  <rcc rId="70174" sId="12">
    <oc r="I193">
      <v>10</v>
    </oc>
    <nc r="I193"/>
  </rcc>
  <rcc rId="70175" sId="12">
    <oc r="J193">
      <v>0</v>
    </oc>
    <nc r="J193"/>
  </rcc>
  <rcc rId="70176" sId="12">
    <oc r="K193">
      <v>0.4</v>
    </oc>
    <nc r="K193"/>
  </rcc>
  <rcc rId="70177" sId="12">
    <oc r="O193">
      <v>42711</v>
    </oc>
    <nc r="O193"/>
  </rcc>
  <rcc rId="70178" sId="12">
    <oc r="P193">
      <v>2195</v>
    </oc>
    <nc r="P193"/>
  </rcc>
  <rcc rId="70179" sId="12">
    <oc r="B194" t="inlineStr">
      <is>
        <t>МГЭС</t>
      </is>
    </oc>
    <nc r="B194"/>
  </rcc>
  <rcc rId="70180" sId="12">
    <oc r="C194">
      <v>2147</v>
    </oc>
    <nc r="C194"/>
  </rcc>
  <rcc rId="70181" sId="12">
    <oc r="D194">
      <v>42710</v>
    </oc>
    <nc r="D194"/>
  </rcc>
  <rcc rId="70182" sId="12">
    <oc r="E194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194"/>
  </rcc>
  <rcc rId="70183" sId="12">
    <oc r="F194" t="inlineStr">
      <is>
        <t>БС "МХЧ Финансовый"</t>
      </is>
    </oc>
    <nc r="F194"/>
  </rcc>
  <rcc rId="70184" sId="12">
    <oc r="G194" t="inlineStr">
      <is>
        <t>РД, г.Махачкала, пр. Акушинского, 90</t>
      </is>
    </oc>
    <nc r="G194"/>
  </rcc>
  <rcc rId="70185" sId="12">
    <oc r="H194">
      <v>10</v>
    </oc>
    <nc r="H194"/>
  </rcc>
  <rcc rId="70186" sId="12">
    <oc r="I194">
      <v>10</v>
    </oc>
    <nc r="I194"/>
  </rcc>
  <rcc rId="70187" sId="12">
    <oc r="J194">
      <v>0</v>
    </oc>
    <nc r="J194"/>
  </rcc>
  <rcc rId="70188" sId="12">
    <oc r="K194">
      <v>0.4</v>
    </oc>
    <nc r="K194"/>
  </rcc>
  <rcc rId="70189" sId="12">
    <oc r="O194">
      <v>42711</v>
    </oc>
    <nc r="O194"/>
  </rcc>
  <rcc rId="70190" sId="12">
    <oc r="P194">
      <v>2196</v>
    </oc>
    <nc r="P194"/>
  </rcc>
  <rcc rId="70191" sId="12">
    <oc r="B195" t="inlineStr">
      <is>
        <t>МГЭС</t>
      </is>
    </oc>
    <nc r="B195"/>
  </rcc>
  <rcc rId="70192" sId="12">
    <oc r="C195">
      <v>2148</v>
    </oc>
    <nc r="C195"/>
  </rcc>
  <rcc rId="70193" sId="12">
    <oc r="D195">
      <v>42710</v>
    </oc>
    <nc r="D195"/>
  </rcc>
  <rcc rId="70194" sId="12">
    <oc r="E195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195"/>
  </rcc>
  <rcc rId="70195" sId="12">
    <oc r="F195" t="inlineStr">
      <is>
        <t>БС "МХЧ Арка"</t>
      </is>
    </oc>
    <nc r="F195"/>
  </rcc>
  <rcc rId="70196" sId="12">
    <oc r="G195" t="inlineStr">
      <is>
        <t>РД, г.Махачкала, ул. Энгельса, 44</t>
      </is>
    </oc>
    <nc r="G195"/>
  </rcc>
  <rcc rId="70197" sId="12">
    <oc r="H195">
      <v>10</v>
    </oc>
    <nc r="H195"/>
  </rcc>
  <rcc rId="70198" sId="12">
    <oc r="I195">
      <v>10</v>
    </oc>
    <nc r="I195"/>
  </rcc>
  <rcc rId="70199" sId="12">
    <oc r="J195">
      <v>0</v>
    </oc>
    <nc r="J195"/>
  </rcc>
  <rcc rId="70200" sId="12">
    <oc r="K195">
      <v>0.4</v>
    </oc>
    <nc r="K195"/>
  </rcc>
  <rcc rId="70201" sId="12">
    <oc r="O195">
      <v>42711</v>
    </oc>
    <nc r="O195"/>
  </rcc>
  <rcc rId="70202" sId="12">
    <oc r="P195">
      <v>2197</v>
    </oc>
    <nc r="P195"/>
  </rcc>
  <rcc rId="70203" sId="12">
    <oc r="B196" t="inlineStr">
      <is>
        <t>МГЭС</t>
      </is>
    </oc>
    <nc r="B196"/>
  </rcc>
  <rcc rId="70204" sId="12">
    <oc r="C196">
      <v>2149</v>
    </oc>
    <nc r="C196"/>
  </rcc>
  <rcc rId="70205" sId="12">
    <oc r="D196">
      <v>42710</v>
    </oc>
    <nc r="D196"/>
  </rcc>
  <rcc rId="70206" sId="12">
    <oc r="E196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196"/>
  </rcc>
  <rcc rId="70207" sId="12">
    <oc r="F196" t="inlineStr">
      <is>
        <t>БС "МХЧ Гамидова"</t>
      </is>
    </oc>
    <nc r="F196"/>
  </rcc>
  <rcc rId="70208" sId="12">
    <oc r="G196" t="inlineStr">
      <is>
        <t>РД, г.Махачкала, пр. Гамидова, 59 "Е"</t>
      </is>
    </oc>
    <nc r="G196"/>
  </rcc>
  <rcc rId="70209" sId="12">
    <oc r="H196">
      <v>10</v>
    </oc>
    <nc r="H196"/>
  </rcc>
  <rcc rId="70210" sId="12">
    <oc r="I196">
      <v>10</v>
    </oc>
    <nc r="I196"/>
  </rcc>
  <rcc rId="70211" sId="12">
    <oc r="J196">
      <v>0</v>
    </oc>
    <nc r="J196"/>
  </rcc>
  <rcc rId="70212" sId="12">
    <oc r="K196">
      <v>0.4</v>
    </oc>
    <nc r="K196"/>
  </rcc>
  <rcc rId="70213" sId="12">
    <oc r="O196">
      <v>42711</v>
    </oc>
    <nc r="O196"/>
  </rcc>
  <rcc rId="70214" sId="12">
    <oc r="P196">
      <v>2198</v>
    </oc>
    <nc r="P196"/>
  </rcc>
  <rcc rId="70215" sId="12">
    <oc r="B197" t="inlineStr">
      <is>
        <t>МГЭС</t>
      </is>
    </oc>
    <nc r="B197"/>
  </rcc>
  <rcc rId="70216" sId="12">
    <oc r="C197">
      <v>2150</v>
    </oc>
    <nc r="C197"/>
  </rcc>
  <rcc rId="70217" sId="12">
    <oc r="D197">
      <v>42710</v>
    </oc>
    <nc r="D197"/>
  </rcc>
  <rcc rId="70218" sId="12">
    <oc r="E197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197"/>
  </rcc>
  <rcc rId="70219" sId="12">
    <oc r="F197" t="inlineStr">
      <is>
        <t>БС "МХЧ Кошевого"</t>
      </is>
    </oc>
    <nc r="F197"/>
  </rcc>
  <rcc rId="70220" sId="12">
    <oc r="G197" t="inlineStr">
      <is>
        <t>РД, г.Махачкала, ул. О.Кошевого, 46 "А"</t>
      </is>
    </oc>
    <nc r="G197"/>
  </rcc>
  <rcc rId="70221" sId="12">
    <oc r="H197">
      <v>10</v>
    </oc>
    <nc r="H197"/>
  </rcc>
  <rcc rId="70222" sId="12">
    <oc r="I197">
      <v>10</v>
    </oc>
    <nc r="I197"/>
  </rcc>
  <rcc rId="70223" sId="12">
    <oc r="J197">
      <v>0</v>
    </oc>
    <nc r="J197"/>
  </rcc>
  <rcc rId="70224" sId="12">
    <oc r="K197">
      <v>0.4</v>
    </oc>
    <nc r="K197"/>
  </rcc>
  <rcc rId="70225" sId="12">
    <oc r="O197">
      <v>42711</v>
    </oc>
    <nc r="O197"/>
  </rcc>
  <rcc rId="70226" sId="12">
    <oc r="P197">
      <v>2199</v>
    </oc>
    <nc r="P197"/>
  </rcc>
  <rcc rId="70227" sId="12">
    <oc r="B198" t="inlineStr">
      <is>
        <t>МГЭС</t>
      </is>
    </oc>
    <nc r="B198"/>
  </rcc>
  <rcc rId="70228" sId="12">
    <oc r="C198">
      <v>2151</v>
    </oc>
    <nc r="C198"/>
  </rcc>
  <rcc rId="70229" sId="12">
    <oc r="D198">
      <v>42710</v>
    </oc>
    <nc r="D198"/>
  </rcc>
  <rcc rId="70230" sId="12">
    <oc r="E198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198"/>
  </rcc>
  <rcc rId="70231" sId="12">
    <oc r="F198" t="inlineStr">
      <is>
        <t>БС "МХЧ Детская больница"</t>
      </is>
    </oc>
    <nc r="F198"/>
  </rcc>
  <rcc rId="70232" sId="12">
    <oc r="G198" t="inlineStr">
      <is>
        <t>РД, г.Махачкала, пр. Акушинского, 7-я линия ГУ "Детская республиканская клиническая больница"</t>
      </is>
    </oc>
    <nc r="G198"/>
  </rcc>
  <rcc rId="70233" sId="12">
    <oc r="H198">
      <v>10</v>
    </oc>
    <nc r="H198"/>
  </rcc>
  <rcc rId="70234" sId="12">
    <oc r="I198">
      <v>10</v>
    </oc>
    <nc r="I198"/>
  </rcc>
  <rcc rId="70235" sId="12">
    <oc r="J198">
      <v>0</v>
    </oc>
    <nc r="J198"/>
  </rcc>
  <rcc rId="70236" sId="12">
    <oc r="K198">
      <v>0.4</v>
    </oc>
    <nc r="K198"/>
  </rcc>
  <rcc rId="70237" sId="12">
    <oc r="O198">
      <v>42711</v>
    </oc>
    <nc r="O198"/>
  </rcc>
  <rcc rId="70238" sId="12">
    <oc r="P198">
      <v>2200</v>
    </oc>
    <nc r="P198"/>
  </rcc>
  <rcc rId="70239" sId="12">
    <oc r="B199" t="inlineStr">
      <is>
        <t>МГЭС</t>
      </is>
    </oc>
    <nc r="B199"/>
  </rcc>
  <rcc rId="70240" sId="12">
    <oc r="C199">
      <v>2152</v>
    </oc>
    <nc r="C199"/>
  </rcc>
  <rcc rId="70241" sId="12">
    <oc r="D199">
      <v>42710</v>
    </oc>
    <nc r="D199"/>
  </rcc>
  <rcc rId="70242" sId="12">
    <oc r="E199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199"/>
  </rcc>
  <rcc rId="70243" sId="12">
    <oc r="F199" t="inlineStr">
      <is>
        <t>БС "МХЧ УФА"</t>
      </is>
    </oc>
    <nc r="F199"/>
  </rcc>
  <rcc rId="70244" sId="12">
    <oc r="G199" t="inlineStr">
      <is>
        <t>РД, г.Махачкала, Ленинский район, на углу ул. И.Казака 20 "А" и пр. Гамидова 20 "А"</t>
      </is>
    </oc>
    <nc r="G199"/>
  </rcc>
  <rcc rId="70245" sId="12">
    <oc r="H199">
      <v>10</v>
    </oc>
    <nc r="H199"/>
  </rcc>
  <rcc rId="70246" sId="12">
    <oc r="I199">
      <v>10</v>
    </oc>
    <nc r="I199"/>
  </rcc>
  <rcc rId="70247" sId="12">
    <oc r="J199">
      <v>0</v>
    </oc>
    <nc r="J199"/>
  </rcc>
  <rcc rId="70248" sId="12">
    <oc r="K199">
      <v>0.4</v>
    </oc>
    <nc r="K199"/>
  </rcc>
  <rcc rId="70249" sId="12">
    <oc r="O199">
      <v>42711</v>
    </oc>
    <nc r="O199"/>
  </rcc>
  <rcc rId="70250" sId="12">
    <oc r="P199">
      <v>2201</v>
    </oc>
    <nc r="P199"/>
  </rcc>
  <rcc rId="70251" sId="12">
    <oc r="B200" t="inlineStr">
      <is>
        <t>МГЭС</t>
      </is>
    </oc>
    <nc r="B200"/>
  </rcc>
  <rcc rId="70252" sId="12">
    <oc r="C200">
      <v>2153</v>
    </oc>
    <nc r="C200"/>
  </rcc>
  <rcc rId="70253" sId="12">
    <oc r="D200">
      <v>42710</v>
    </oc>
    <nc r="D200"/>
  </rcc>
  <rcc rId="70254" sId="12">
    <oc r="E200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200"/>
  </rcc>
  <rcc rId="70255" sId="12">
    <oc r="F200" t="inlineStr">
      <is>
        <t>БС "Семендер 1"</t>
      </is>
    </oc>
    <nc r="F200"/>
  </rcc>
  <rcc rId="70256" sId="12">
    <oc r="G200" t="inlineStr">
      <is>
        <t>РД, г.Махачкала, п. Семендер, МКР-2, уч. №763</t>
      </is>
    </oc>
    <nc r="G200"/>
  </rcc>
  <rcc rId="70257" sId="12">
    <oc r="H200">
      <v>10</v>
    </oc>
    <nc r="H200"/>
  </rcc>
  <rcc rId="70258" sId="12">
    <oc r="I200">
      <v>10</v>
    </oc>
    <nc r="I200"/>
  </rcc>
  <rcc rId="70259" sId="12">
    <oc r="J200">
      <v>0</v>
    </oc>
    <nc r="J200"/>
  </rcc>
  <rcc rId="70260" sId="12">
    <oc r="K200">
      <v>0.4</v>
    </oc>
    <nc r="K200"/>
  </rcc>
  <rcc rId="70261" sId="12">
    <oc r="O200">
      <v>42711</v>
    </oc>
    <nc r="O200"/>
  </rcc>
  <rcc rId="70262" sId="12">
    <oc r="P200">
      <v>2202</v>
    </oc>
    <nc r="P200"/>
  </rcc>
  <rcc rId="70263" sId="12">
    <oc r="B201" t="inlineStr">
      <is>
        <t>МГЭС</t>
      </is>
    </oc>
    <nc r="B201"/>
  </rcc>
  <rcc rId="70264" sId="12">
    <oc r="C201">
      <v>2154</v>
    </oc>
    <nc r="C201"/>
  </rcc>
  <rcc rId="70265" sId="12">
    <oc r="D201">
      <v>42710</v>
    </oc>
    <nc r="D201"/>
  </rcc>
  <rcc rId="70266" sId="12">
    <oc r="E201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201"/>
  </rcc>
  <rcc rId="70267" sId="12">
    <oc r="F201" t="inlineStr">
      <is>
        <t>БС "МХЧ Рисалат"</t>
      </is>
    </oc>
    <nc r="F201"/>
  </rcc>
  <rcc rId="70268" sId="12">
    <oc r="G201" t="inlineStr">
      <is>
        <t>РД, г.Махачкала, в районе перекрестка улиц И.Шамиля и Дахадаева</t>
      </is>
    </oc>
    <nc r="G201"/>
  </rcc>
  <rcc rId="70269" sId="12">
    <oc r="H201">
      <v>10</v>
    </oc>
    <nc r="H201"/>
  </rcc>
  <rcc rId="70270" sId="12">
    <oc r="I201">
      <v>10</v>
    </oc>
    <nc r="I201"/>
  </rcc>
  <rcc rId="70271" sId="12">
    <oc r="J201">
      <v>0</v>
    </oc>
    <nc r="J201"/>
  </rcc>
  <rcc rId="70272" sId="12">
    <oc r="K201">
      <v>0.4</v>
    </oc>
    <nc r="K201"/>
  </rcc>
  <rcc rId="70273" sId="12">
    <oc r="O201">
      <v>42711</v>
    </oc>
    <nc r="O201"/>
  </rcc>
  <rcc rId="70274" sId="12">
    <oc r="P201">
      <v>2203</v>
    </oc>
    <nc r="P201"/>
  </rcc>
  <rcc rId="70275" sId="12">
    <oc r="B202" t="inlineStr">
      <is>
        <t>МГЭС</t>
      </is>
    </oc>
    <nc r="B202"/>
  </rcc>
  <rcc rId="70276" sId="12">
    <oc r="C202">
      <v>2155</v>
    </oc>
    <nc r="C202"/>
  </rcc>
  <rcc rId="70277" sId="12">
    <oc r="D202">
      <v>42710</v>
    </oc>
    <nc r="D202"/>
  </rcc>
  <rcc rId="70278" sId="12">
    <oc r="E202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202"/>
  </rcc>
  <rcc rId="70279" sId="12">
    <oc r="F202" t="inlineStr">
      <is>
        <t>БС "МХЧ Центральная больница"</t>
      </is>
    </oc>
    <nc r="F202"/>
  </rcc>
  <rcc rId="70280" sId="12">
    <oc r="G202" t="inlineStr">
      <is>
        <t>РД, г.Махачкала, ул. Ляхова, 47</t>
      </is>
    </oc>
    <nc r="G202"/>
  </rcc>
  <rcc rId="70281" sId="12">
    <oc r="H202">
      <v>10</v>
    </oc>
    <nc r="H202"/>
  </rcc>
  <rcc rId="70282" sId="12">
    <oc r="I202">
      <v>10</v>
    </oc>
    <nc r="I202"/>
  </rcc>
  <rcc rId="70283" sId="12">
    <oc r="J202">
      <v>0</v>
    </oc>
    <nc r="J202"/>
  </rcc>
  <rcc rId="70284" sId="12">
    <oc r="K202">
      <v>0.4</v>
    </oc>
    <nc r="K202"/>
  </rcc>
  <rcc rId="70285" sId="12">
    <oc r="O202">
      <v>42711</v>
    </oc>
    <nc r="O202"/>
  </rcc>
  <rcc rId="70286" sId="12">
    <oc r="P202">
      <v>2204</v>
    </oc>
    <nc r="P202"/>
  </rcc>
  <rcc rId="70287" sId="12">
    <oc r="B203" t="inlineStr">
      <is>
        <t>МГЭС</t>
      </is>
    </oc>
    <nc r="B203"/>
  </rcc>
  <rcc rId="70288" sId="12">
    <oc r="C203">
      <v>2156</v>
    </oc>
    <nc r="C203"/>
  </rcc>
  <rcc rId="70289" sId="12">
    <oc r="D203">
      <v>42710</v>
    </oc>
    <nc r="D203"/>
  </rcc>
  <rcc rId="70290" sId="12">
    <oc r="E203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203"/>
  </rcc>
  <rcc rId="70291" sId="12">
    <oc r="F203" t="inlineStr">
      <is>
        <t>БС "МХЧ Редукторный ФНС"</t>
      </is>
    </oc>
    <nc r="F203"/>
  </rcc>
  <rcc rId="70292" sId="12">
    <oc r="G203" t="inlineStr">
      <is>
        <t>РД, г.Махачкала, ул. Лаптиева в районе жилого дома № 53</t>
      </is>
    </oc>
    <nc r="G203"/>
  </rcc>
  <rcc rId="70293" sId="12">
    <oc r="H203">
      <v>10</v>
    </oc>
    <nc r="H203"/>
  </rcc>
  <rcc rId="70294" sId="12">
    <oc r="I203">
      <v>10</v>
    </oc>
    <nc r="I203"/>
  </rcc>
  <rcc rId="70295" sId="12">
    <oc r="J203">
      <v>0</v>
    </oc>
    <nc r="J203"/>
  </rcc>
  <rcc rId="70296" sId="12">
    <oc r="K203">
      <v>0.4</v>
    </oc>
    <nc r="K203"/>
  </rcc>
  <rcc rId="70297" sId="12">
    <oc r="O203">
      <v>42711</v>
    </oc>
    <nc r="O203"/>
  </rcc>
  <rcc rId="70298" sId="12">
    <oc r="P203">
      <v>2205</v>
    </oc>
    <nc r="P203"/>
  </rcc>
  <rcc rId="70299" sId="12">
    <oc r="B204" t="inlineStr">
      <is>
        <t>МГЭС</t>
      </is>
    </oc>
    <nc r="B204"/>
  </rcc>
  <rcc rId="70300" sId="12">
    <oc r="C204">
      <v>2157</v>
    </oc>
    <nc r="C204"/>
  </rcc>
  <rcc rId="70301" sId="12">
    <oc r="D204">
      <v>42710</v>
    </oc>
    <nc r="D204"/>
  </rcc>
  <rcc rId="70302" sId="12">
    <oc r="E204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204"/>
  </rcc>
  <rcc rId="70303" sId="12">
    <oc r="F204" t="inlineStr">
      <is>
        <t>БС "МХЧ Чохского"</t>
      </is>
    </oc>
    <nc r="F204"/>
  </rcc>
  <rcc rId="70304" sId="12">
    <oc r="G204" t="inlineStr">
      <is>
        <t>РД, г.Махачкала, ул. З.Космодемьянской, 79</t>
      </is>
    </oc>
    <nc r="G204"/>
  </rcc>
  <rcc rId="70305" sId="12">
    <oc r="H204">
      <v>10</v>
    </oc>
    <nc r="H204"/>
  </rcc>
  <rcc rId="70306" sId="12">
    <oc r="I204">
      <v>10</v>
    </oc>
    <nc r="I204"/>
  </rcc>
  <rcc rId="70307" sId="12">
    <oc r="J204">
      <v>0</v>
    </oc>
    <nc r="J204"/>
  </rcc>
  <rcc rId="70308" sId="12">
    <oc r="K204">
      <v>0.4</v>
    </oc>
    <nc r="K204"/>
  </rcc>
  <rcc rId="70309" sId="12">
    <oc r="O204">
      <v>42711</v>
    </oc>
    <nc r="O204"/>
  </rcc>
  <rcc rId="70310" sId="12">
    <oc r="P204">
      <v>2206</v>
    </oc>
    <nc r="P204"/>
  </rcc>
  <rcc rId="70311" sId="12">
    <oc r="B205" t="inlineStr">
      <is>
        <t>МГЭС</t>
      </is>
    </oc>
    <nc r="B205"/>
  </rcc>
  <rcc rId="70312" sId="12">
    <oc r="C205">
      <v>2158</v>
    </oc>
    <nc r="C205"/>
  </rcc>
  <rcc rId="70313" sId="12">
    <oc r="D205">
      <v>42710</v>
    </oc>
    <nc r="D205"/>
  </rcc>
  <rcc rId="70314" sId="12">
    <oc r="E205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205"/>
  </rcc>
  <rcc rId="70315" sId="12">
    <oc r="F205" t="inlineStr">
      <is>
        <t>БС "МХЧ САХ"</t>
      </is>
    </oc>
    <nc r="F205"/>
  </rcc>
  <rcc rId="70316" sId="12">
    <oc r="G205" t="inlineStr">
      <is>
        <t>РД, г.Махачкала, с/т "Искра", уч. №224</t>
      </is>
    </oc>
    <nc r="G205"/>
  </rcc>
  <rcc rId="70317" sId="12">
    <oc r="H205">
      <v>10</v>
    </oc>
    <nc r="H205"/>
  </rcc>
  <rcc rId="70318" sId="12">
    <oc r="I205">
      <v>10</v>
    </oc>
    <nc r="I205"/>
  </rcc>
  <rcc rId="70319" sId="12">
    <oc r="J205">
      <v>0</v>
    </oc>
    <nc r="J205"/>
  </rcc>
  <rcc rId="70320" sId="12">
    <oc r="K205">
      <v>0.4</v>
    </oc>
    <nc r="K205"/>
  </rcc>
  <rcc rId="70321" sId="12">
    <oc r="O205">
      <v>42711</v>
    </oc>
    <nc r="O205"/>
  </rcc>
  <rcc rId="70322" sId="12">
    <oc r="P205">
      <v>2207</v>
    </oc>
    <nc r="P205"/>
  </rcc>
  <rcc rId="70323" sId="12">
    <oc r="B206" t="inlineStr">
      <is>
        <t>МГЭС</t>
      </is>
    </oc>
    <nc r="B206"/>
  </rcc>
  <rcc rId="70324" sId="12">
    <oc r="C206">
      <v>2159</v>
    </oc>
    <nc r="C206"/>
  </rcc>
  <rcc rId="70325" sId="12">
    <oc r="D206">
      <v>42710</v>
    </oc>
    <nc r="D206"/>
  </rcc>
  <rcc rId="70326" sId="12">
    <oc r="E206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206"/>
  </rcc>
  <rcc rId="70327" sId="12">
    <oc r="F206" t="inlineStr">
      <is>
        <t>БС "МХЧ УФСИН"</t>
      </is>
    </oc>
    <nc r="F206"/>
  </rcc>
  <rcc rId="70328" sId="12">
    <oc r="G206" t="inlineStr">
      <is>
        <t>РД, г.Махачкала, ул. Маячная, 18</t>
      </is>
    </oc>
    <nc r="G206"/>
  </rcc>
  <rcc rId="70329" sId="12">
    <oc r="H206">
      <v>10</v>
    </oc>
    <nc r="H206"/>
  </rcc>
  <rcc rId="70330" sId="12">
    <oc r="I206">
      <v>10</v>
    </oc>
    <nc r="I206"/>
  </rcc>
  <rcc rId="70331" sId="12">
    <oc r="J206">
      <v>0</v>
    </oc>
    <nc r="J206"/>
  </rcc>
  <rcc rId="70332" sId="12">
    <oc r="K206">
      <v>0.4</v>
    </oc>
    <nc r="K206"/>
  </rcc>
  <rcc rId="70333" sId="12">
    <oc r="O206">
      <v>42711</v>
    </oc>
    <nc r="O206"/>
  </rcc>
  <rcc rId="70334" sId="12">
    <oc r="P206">
      <v>2208</v>
    </oc>
    <nc r="P206"/>
  </rcc>
  <rcc rId="70335" sId="12">
    <oc r="B207" t="inlineStr">
      <is>
        <t>МГЭС</t>
      </is>
    </oc>
    <nc r="B207"/>
  </rcc>
  <rcc rId="70336" sId="12">
    <oc r="C207">
      <v>2160</v>
    </oc>
    <nc r="C207"/>
  </rcc>
  <rcc rId="70337" sId="12">
    <oc r="D207">
      <v>42710</v>
    </oc>
    <nc r="D207"/>
  </rcc>
  <rcc rId="70338" sId="12">
    <oc r="E207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207"/>
  </rcc>
  <rcc rId="70339" sId="12">
    <oc r="F207" t="inlineStr">
      <is>
        <t>БС "МХЧ Семендер 5"</t>
      </is>
    </oc>
    <nc r="F207"/>
  </rcc>
  <rcc rId="70340" sId="12">
    <oc r="G207" t="inlineStr">
      <is>
        <t>РД, г.Махачкала, п.Семендер, МКР-8, уч. № 434</t>
      </is>
    </oc>
    <nc r="G207"/>
  </rcc>
  <rcc rId="70341" sId="12">
    <oc r="H207">
      <v>10</v>
    </oc>
    <nc r="H207"/>
  </rcc>
  <rcc rId="70342" sId="12">
    <oc r="I207">
      <v>10</v>
    </oc>
    <nc r="I207"/>
  </rcc>
  <rcc rId="70343" sId="12">
    <oc r="J207">
      <v>0</v>
    </oc>
    <nc r="J207"/>
  </rcc>
  <rcc rId="70344" sId="12">
    <oc r="K207">
      <v>0.4</v>
    </oc>
    <nc r="K207"/>
  </rcc>
  <rcc rId="70345" sId="12">
    <oc r="O207">
      <v>42711</v>
    </oc>
    <nc r="O207"/>
  </rcc>
  <rcc rId="70346" sId="12">
    <oc r="P207">
      <v>2209</v>
    </oc>
    <nc r="P207"/>
  </rcc>
  <rcc rId="70347" sId="12">
    <oc r="B208" t="inlineStr">
      <is>
        <t>МГЭС</t>
      </is>
    </oc>
    <nc r="B208"/>
  </rcc>
  <rcc rId="70348" sId="12">
    <oc r="C208">
      <v>2161</v>
    </oc>
    <nc r="C208"/>
  </rcc>
  <rcc rId="70349" sId="12">
    <oc r="D208">
      <v>42710</v>
    </oc>
    <nc r="D208"/>
  </rcc>
  <rcc rId="70350" sId="12">
    <oc r="E208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208"/>
  </rcc>
  <rcc rId="70351" sId="12">
    <oc r="F208" t="inlineStr">
      <is>
        <t>БС "МХЧ Хушет 2"</t>
      </is>
    </oc>
    <nc r="F208"/>
  </rcc>
  <rcc rId="70352" sId="12">
    <oc r="G208" t="inlineStr">
      <is>
        <t>РД, г.Махачкала, ул. Гагарина, 25</t>
      </is>
    </oc>
    <nc r="G208"/>
  </rcc>
  <rcc rId="70353" sId="12">
    <oc r="H208">
      <v>10</v>
    </oc>
    <nc r="H208"/>
  </rcc>
  <rcc rId="70354" sId="12">
    <oc r="I208">
      <v>10</v>
    </oc>
    <nc r="I208"/>
  </rcc>
  <rcc rId="70355" sId="12">
    <oc r="J208">
      <v>0</v>
    </oc>
    <nc r="J208"/>
  </rcc>
  <rcc rId="70356" sId="12">
    <oc r="K208">
      <v>0.4</v>
    </oc>
    <nc r="K208"/>
  </rcc>
  <rcc rId="70357" sId="12">
    <oc r="O208">
      <v>42711</v>
    </oc>
    <nc r="O208"/>
  </rcc>
  <rcc rId="70358" sId="12">
    <oc r="P208">
      <v>2210</v>
    </oc>
    <nc r="P208"/>
  </rcc>
  <rcc rId="70359" sId="12">
    <oc r="B209" t="inlineStr">
      <is>
        <t>МГЭС</t>
      </is>
    </oc>
    <nc r="B209"/>
  </rcc>
  <rcc rId="70360" sId="12">
    <oc r="C209">
      <v>2162</v>
    </oc>
    <nc r="C209"/>
  </rcc>
  <rcc rId="70361" sId="12">
    <oc r="D209">
      <v>42710</v>
    </oc>
    <nc r="D209"/>
  </rcc>
  <rcc rId="70362" sId="12">
    <oc r="E209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209"/>
  </rcc>
  <rcc rId="70363" sId="12">
    <oc r="F209" t="inlineStr">
      <is>
        <t>БС "МХЧ Семендер 3"</t>
      </is>
    </oc>
    <nc r="F209"/>
  </rcc>
  <rcc rId="70364" sId="12">
    <oc r="G209" t="inlineStr">
      <is>
        <t>РД, г.Махачкала, с/т "Родник", 9-я линия, уч. №13</t>
      </is>
    </oc>
    <nc r="G209"/>
  </rcc>
  <rcc rId="70365" sId="12">
    <oc r="H209">
      <v>10</v>
    </oc>
    <nc r="H209"/>
  </rcc>
  <rcc rId="70366" sId="12">
    <oc r="I209">
      <v>10</v>
    </oc>
    <nc r="I209"/>
  </rcc>
  <rcc rId="70367" sId="12">
    <oc r="J209">
      <v>0</v>
    </oc>
    <nc r="J209"/>
  </rcc>
  <rcc rId="70368" sId="12">
    <oc r="K209">
      <v>0.4</v>
    </oc>
    <nc r="K209"/>
  </rcc>
  <rcc rId="70369" sId="12">
    <oc r="O209">
      <v>42711</v>
    </oc>
    <nc r="O209"/>
  </rcc>
  <rcc rId="70370" sId="12">
    <oc r="P209">
      <v>2211</v>
    </oc>
    <nc r="P209"/>
  </rcc>
  <rcc rId="70371" sId="12">
    <oc r="B210" t="inlineStr">
      <is>
        <t>МГЭС</t>
      </is>
    </oc>
    <nc r="B210"/>
  </rcc>
  <rcc rId="70372" sId="12">
    <oc r="C210">
      <v>2163</v>
    </oc>
    <nc r="C210"/>
  </rcc>
  <rcc rId="70373" sId="12">
    <oc r="D210">
      <v>42710</v>
    </oc>
    <nc r="D210"/>
  </rcc>
  <rcc rId="70374" sId="12">
    <oc r="E210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210"/>
  </rcc>
  <rcc rId="70375" sId="12">
    <oc r="F210" t="inlineStr">
      <is>
        <t>БС "МХЧ ТЦ Апельсин"</t>
      </is>
    </oc>
    <nc r="F210"/>
  </rcc>
  <rcc rId="70376" sId="12">
    <oc r="G210" t="inlineStr">
      <is>
        <t>РД, г.Махачкала, пр. Насрутдинова, МКР М-4, уч. "Г"</t>
      </is>
    </oc>
    <nc r="G210"/>
  </rcc>
  <rcc rId="70377" sId="12">
    <oc r="H210">
      <v>10</v>
    </oc>
    <nc r="H210"/>
  </rcc>
  <rcc rId="70378" sId="12">
    <oc r="I210">
      <v>10</v>
    </oc>
    <nc r="I210"/>
  </rcc>
  <rcc rId="70379" sId="12">
    <oc r="J210">
      <v>0</v>
    </oc>
    <nc r="J210"/>
  </rcc>
  <rcc rId="70380" sId="12">
    <oc r="K210">
      <v>0.4</v>
    </oc>
    <nc r="K210"/>
  </rcc>
  <rcc rId="70381" sId="12">
    <oc r="O210">
      <v>42711</v>
    </oc>
    <nc r="O210"/>
  </rcc>
  <rcc rId="70382" sId="12">
    <oc r="P210">
      <v>2212</v>
    </oc>
    <nc r="P210"/>
  </rcc>
  <rcc rId="70383" sId="12">
    <oc r="B211" t="inlineStr">
      <is>
        <t>МГЭС</t>
      </is>
    </oc>
    <nc r="B211"/>
  </rcc>
  <rcc rId="70384" sId="12">
    <oc r="C211">
      <v>2164</v>
    </oc>
    <nc r="C211"/>
  </rcc>
  <rcc rId="70385" sId="12">
    <oc r="D211">
      <v>42710</v>
    </oc>
    <nc r="D211"/>
  </rcc>
  <rcc rId="70386" sId="12">
    <oc r="E211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211"/>
  </rcc>
  <rcc rId="70387" sId="12">
    <oc r="F211" t="inlineStr">
      <is>
        <t>БС "МХЧ Киргу"</t>
      </is>
    </oc>
    <nc r="F211"/>
  </rcc>
  <rcc rId="70388" sId="12">
    <oc r="G211" t="inlineStr">
      <is>
        <t>РД, г.Махачкала, пр. А.Акушинского, уч. 5, Кировский район, в районе поста ГАИ , уч. А</t>
      </is>
    </oc>
    <nc r="G211"/>
  </rcc>
  <rcc rId="70389" sId="12">
    <oc r="H211">
      <v>10</v>
    </oc>
    <nc r="H211"/>
  </rcc>
  <rcc rId="70390" sId="12">
    <oc r="I211">
      <v>10</v>
    </oc>
    <nc r="I211"/>
  </rcc>
  <rcc rId="70391" sId="12">
    <oc r="J211">
      <v>0</v>
    </oc>
    <nc r="J211"/>
  </rcc>
  <rcc rId="70392" sId="12">
    <oc r="K211">
      <v>0.4</v>
    </oc>
    <nc r="K211"/>
  </rcc>
  <rcc rId="70393" sId="12">
    <oc r="O211">
      <v>42711</v>
    </oc>
    <nc r="O211"/>
  </rcc>
  <rcc rId="70394" sId="12">
    <oc r="P211">
      <v>2213</v>
    </oc>
    <nc r="P211"/>
  </rcc>
  <rcc rId="70395" sId="12">
    <oc r="B212" t="inlineStr">
      <is>
        <t>МГЭС</t>
      </is>
    </oc>
    <nc r="B212"/>
  </rcc>
  <rcc rId="70396" sId="12">
    <oc r="C212">
      <v>2165</v>
    </oc>
    <nc r="C212"/>
  </rcc>
  <rcc rId="70397" sId="12">
    <oc r="D212">
      <v>42710</v>
    </oc>
    <nc r="D212"/>
  </rcc>
  <rcc rId="70398" sId="12">
    <oc r="E212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212"/>
  </rcc>
  <rcc rId="70399" sId="12">
    <oc r="F212" t="inlineStr">
      <is>
        <t>БС "МХЧ Насрутдинова"</t>
      </is>
    </oc>
    <nc r="F212"/>
  </rcc>
  <rcc rId="70400" sId="12">
    <oc r="G212" t="inlineStr">
      <is>
        <t>РД, г.Махачкала, пр. Насрутдинова, МКР Г-1 Приморского жилого района</t>
      </is>
    </oc>
    <nc r="G212"/>
  </rcc>
  <rcc rId="70401" sId="12">
    <oc r="H212">
      <v>10</v>
    </oc>
    <nc r="H212"/>
  </rcc>
  <rcc rId="70402" sId="12">
    <oc r="I212">
      <v>10</v>
    </oc>
    <nc r="I212"/>
  </rcc>
  <rcc rId="70403" sId="12">
    <oc r="J212">
      <v>0</v>
    </oc>
    <nc r="J212"/>
  </rcc>
  <rcc rId="70404" sId="12">
    <oc r="K212">
      <v>0.4</v>
    </oc>
    <nc r="K212"/>
  </rcc>
  <rcc rId="70405" sId="12">
    <oc r="O212">
      <v>42711</v>
    </oc>
    <nc r="O212"/>
  </rcc>
  <rcc rId="70406" sId="12">
    <oc r="P212">
      <v>2214</v>
    </oc>
    <nc r="P212"/>
  </rcc>
  <rcc rId="70407" sId="12">
    <oc r="B213" t="inlineStr">
      <is>
        <t>МГЭС</t>
      </is>
    </oc>
    <nc r="B213"/>
  </rcc>
  <rcc rId="70408" sId="12">
    <oc r="C213">
      <v>2166</v>
    </oc>
    <nc r="C213"/>
  </rcc>
  <rcc rId="70409" sId="12">
    <oc r="D213">
      <v>42710</v>
    </oc>
    <nc r="D213"/>
  </rcc>
  <rcc rId="70410" sId="12">
    <oc r="E213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213"/>
  </rcc>
  <rcc rId="70411" sId="12">
    <oc r="F213" t="inlineStr">
      <is>
        <t>БС "МХЧ Березка"</t>
      </is>
    </oc>
    <nc r="F213"/>
  </rcc>
  <rcc rId="70412" sId="12">
    <oc r="G213" t="inlineStr">
      <is>
        <t>РД, г.Махачкала, пр. Шамиля, 59 "Б"</t>
      </is>
    </oc>
    <nc r="G213"/>
  </rcc>
  <rcc rId="70413" sId="12">
    <oc r="H213">
      <v>10</v>
    </oc>
    <nc r="H213"/>
  </rcc>
  <rcc rId="70414" sId="12">
    <oc r="I213">
      <v>10</v>
    </oc>
    <nc r="I213"/>
  </rcc>
  <rcc rId="70415" sId="12">
    <oc r="J213">
      <v>0</v>
    </oc>
    <nc r="J213"/>
  </rcc>
  <rcc rId="70416" sId="12">
    <oc r="K213">
      <v>0.4</v>
    </oc>
    <nc r="K213"/>
  </rcc>
  <rcc rId="70417" sId="12">
    <oc r="O213">
      <v>42711</v>
    </oc>
    <nc r="O213"/>
  </rcc>
  <rcc rId="70418" sId="12">
    <oc r="P213">
      <v>2215</v>
    </oc>
    <nc r="P213"/>
  </rcc>
  <rcc rId="70419" sId="12">
    <oc r="B214" t="inlineStr">
      <is>
        <t>МГЭС</t>
      </is>
    </oc>
    <nc r="B214"/>
  </rcc>
  <rcc rId="70420" sId="12">
    <oc r="C214">
      <v>2167</v>
    </oc>
    <nc r="C214"/>
  </rcc>
  <rcc rId="70421" sId="12">
    <oc r="D214">
      <v>42710</v>
    </oc>
    <nc r="D214"/>
  </rcc>
  <rcc rId="70422" sId="12">
    <oc r="E214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214"/>
  </rcc>
  <rcc rId="70423" sId="12">
    <oc r="F214" t="inlineStr">
      <is>
        <t>БС "МХЧ ДОСААФ"</t>
      </is>
    </oc>
    <nc r="F214"/>
  </rcc>
  <rcc rId="70424" sId="12">
    <oc r="G214" t="inlineStr">
      <is>
        <t xml:space="preserve">РД, г.Махачкала, Кировский район, бывшее с/о УОХ ДГСХА, уч. №43 </t>
      </is>
    </oc>
    <nc r="G214"/>
  </rcc>
  <rcc rId="70425" sId="12">
    <oc r="H214">
      <v>10</v>
    </oc>
    <nc r="H214"/>
  </rcc>
  <rcc rId="70426" sId="12">
    <oc r="I214">
      <v>10</v>
    </oc>
    <nc r="I214"/>
  </rcc>
  <rcc rId="70427" sId="12">
    <oc r="J214">
      <v>0</v>
    </oc>
    <nc r="J214"/>
  </rcc>
  <rcc rId="70428" sId="12">
    <oc r="K214">
      <v>0.4</v>
    </oc>
    <nc r="K214"/>
  </rcc>
  <rcc rId="70429" sId="12">
    <oc r="O214">
      <v>42711</v>
    </oc>
    <nc r="O214"/>
  </rcc>
  <rcc rId="70430" sId="12">
    <oc r="P214">
      <v>2216</v>
    </oc>
    <nc r="P214"/>
  </rcc>
  <rcc rId="70431" sId="12">
    <oc r="B215" t="inlineStr">
      <is>
        <t>МГЭС</t>
      </is>
    </oc>
    <nc r="B215"/>
  </rcc>
  <rcc rId="70432" sId="12">
    <oc r="C215">
      <v>2168</v>
    </oc>
    <nc r="C215"/>
  </rcc>
  <rcc rId="70433" sId="12">
    <oc r="D215">
      <v>42710</v>
    </oc>
    <nc r="D215"/>
  </rcc>
  <rcc rId="70434" sId="12">
    <oc r="E215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215"/>
  </rcc>
  <rcc rId="70435" sId="12">
    <oc r="F215" t="inlineStr">
      <is>
        <t>БС "МХЧ ТРУД"</t>
      </is>
    </oc>
    <nc r="F215"/>
  </rcc>
  <rcc rId="70436" sId="12">
    <oc r="G215" t="inlineStr">
      <is>
        <t>РД, г.Махачкала, пр. Шамиля, 35 А</t>
      </is>
    </oc>
    <nc r="G215"/>
  </rcc>
  <rcc rId="70437" sId="12">
    <oc r="H215">
      <v>10</v>
    </oc>
    <nc r="H215"/>
  </rcc>
  <rcc rId="70438" sId="12">
    <oc r="I215">
      <v>10</v>
    </oc>
    <nc r="I215"/>
  </rcc>
  <rcc rId="70439" sId="12">
    <oc r="J215">
      <v>0</v>
    </oc>
    <nc r="J215"/>
  </rcc>
  <rcc rId="70440" sId="12">
    <oc r="K215">
      <v>0.4</v>
    </oc>
    <nc r="K215"/>
  </rcc>
  <rcc rId="70441" sId="12">
    <oc r="O215">
      <v>42711</v>
    </oc>
    <nc r="O215"/>
  </rcc>
  <rcc rId="70442" sId="12">
    <oc r="P215">
      <v>2217</v>
    </oc>
    <nc r="P215"/>
  </rcc>
  <rcc rId="70443" sId="12">
    <oc r="B216" t="inlineStr">
      <is>
        <t>МГЭС</t>
      </is>
    </oc>
    <nc r="B216"/>
  </rcc>
  <rcc rId="70444" sId="12">
    <oc r="C216">
      <v>2169</v>
    </oc>
    <nc r="C216"/>
  </rcc>
  <rcc rId="70445" sId="12">
    <oc r="D216">
      <v>42710</v>
    </oc>
    <nc r="D216"/>
  </rcc>
  <rcc rId="70446" sId="12">
    <oc r="E216" t="inlineStr">
      <is>
        <t>ПАО "Вымпелком" в лице технического директора Махачкалинской укрупненной территории ПАО "Вымпелком" Батырова С.К.</t>
      </is>
    </oc>
    <nc r="E216"/>
  </rcc>
  <rcc rId="70447" sId="12">
    <oc r="F216" t="inlineStr">
      <is>
        <t>БС "МХЧ Школа №29"</t>
      </is>
    </oc>
    <nc r="F216"/>
  </rcc>
  <rcc rId="70448" sId="12">
    <oc r="G216" t="inlineStr">
      <is>
        <t>РД, г.Махачкала, ул. Лаптиева в районе жилого дома № 53 "а"</t>
      </is>
    </oc>
    <nc r="G216"/>
  </rcc>
  <rcc rId="70449" sId="12">
    <oc r="H216">
      <v>10</v>
    </oc>
    <nc r="H216"/>
  </rcc>
  <rcc rId="70450" sId="12">
    <oc r="I216">
      <v>10</v>
    </oc>
    <nc r="I216"/>
  </rcc>
  <rcc rId="70451" sId="12">
    <oc r="J216">
      <v>0</v>
    </oc>
    <nc r="J216"/>
  </rcc>
  <rcc rId="70452" sId="12">
    <oc r="K216">
      <v>0.4</v>
    </oc>
    <nc r="K216"/>
  </rcc>
  <rcc rId="70453" sId="12">
    <oc r="O216">
      <v>42711</v>
    </oc>
    <nc r="O216"/>
  </rcc>
  <rcc rId="70454" sId="12">
    <oc r="P216">
      <v>2218</v>
    </oc>
    <nc r="P216"/>
  </rcc>
  <rcc rId="70455" sId="12">
    <oc r="B221" t="inlineStr">
      <is>
        <t>МГЭС</t>
      </is>
    </oc>
    <nc r="B221"/>
  </rcc>
  <rcc rId="70456" sId="12">
    <oc r="C221">
      <v>2184</v>
    </oc>
    <nc r="C221"/>
  </rcc>
  <rcc rId="70457" sId="12">
    <oc r="D221">
      <v>42710</v>
    </oc>
    <nc r="D221"/>
  </rcc>
  <rcc rId="70458" sId="12">
    <oc r="E221" t="inlineStr">
      <is>
        <t>Алиева Марям Магомедовна</t>
      </is>
    </oc>
    <nc r="E221"/>
  </rcc>
  <rcc rId="70459" sId="12">
    <oc r="F221" t="inlineStr">
      <is>
        <t>жилой дом</t>
      </is>
    </oc>
    <nc r="F221"/>
  </rcc>
  <rcc rId="70460" sId="12">
    <oc r="G221" t="inlineStr">
      <is>
        <t>РД, г.Махачкала, Акушинского в квартале Мехлесхоза, уч. 19</t>
      </is>
    </oc>
    <nc r="G221"/>
  </rcc>
  <rcc rId="70461" sId="12">
    <oc r="H221">
      <v>10</v>
    </oc>
    <nc r="H221"/>
  </rcc>
  <rcc rId="70462" sId="12">
    <oc r="I221">
      <v>10</v>
    </oc>
    <nc r="I221"/>
  </rcc>
  <rcc rId="70463" sId="12">
    <oc r="J221">
      <v>0</v>
    </oc>
    <nc r="J221"/>
  </rcc>
  <rcc rId="70464" sId="12">
    <oc r="K221">
      <v>0.4</v>
    </oc>
    <nc r="K221"/>
  </rcc>
  <rcc rId="70465" sId="12">
    <oc r="M221" t="inlineStr">
      <is>
        <t>ф.№</t>
      </is>
    </oc>
    <nc r="M221"/>
  </rcc>
  <rcc rId="70466" sId="12">
    <oc r="O221">
      <v>42711</v>
    </oc>
    <nc r="O221"/>
  </rcc>
  <rcc rId="70467" sId="12">
    <oc r="P221">
      <v>2223</v>
    </oc>
    <nc r="P221"/>
  </rcc>
  <rcc rId="70468" sId="12">
    <oc r="B223" t="inlineStr">
      <is>
        <t>Касумкентские РЭС</t>
      </is>
    </oc>
    <nc r="B223"/>
  </rcc>
  <rcc rId="70469" sId="12">
    <oc r="C223">
      <v>2183</v>
    </oc>
    <nc r="C223"/>
  </rcc>
  <rcc rId="70470" sId="12">
    <oc r="D223">
      <v>42710</v>
    </oc>
    <nc r="D223"/>
  </rcc>
  <rcc rId="70471" sId="12">
    <oc r="E223" t="inlineStr">
      <is>
        <t>Будаев Будай Шабанович</t>
      </is>
    </oc>
    <nc r="E223"/>
  </rcc>
  <rcc rId="70472" sId="12">
    <oc r="F223" t="inlineStr">
      <is>
        <t>коммерческое помещение</t>
      </is>
    </oc>
    <nc r="F223"/>
  </rcc>
  <rcc rId="70473" sId="12">
    <oc r="G223" t="inlineStr">
      <is>
        <t>РД, Курахский район, с.Курах</t>
      </is>
    </oc>
    <nc r="G223"/>
  </rcc>
  <rcc rId="70474" sId="12">
    <oc r="H223">
      <v>10</v>
    </oc>
    <nc r="H223"/>
  </rcc>
  <rcc rId="70475" sId="12">
    <oc r="I223">
      <v>10</v>
    </oc>
    <nc r="I223"/>
  </rcc>
  <rcc rId="70476" sId="12">
    <oc r="J223">
      <v>0</v>
    </oc>
    <nc r="J223"/>
  </rcc>
  <rcc rId="70477" sId="12">
    <oc r="K223">
      <v>0.4</v>
    </oc>
    <nc r="K223"/>
  </rcc>
  <rcc rId="70478" sId="12">
    <oc r="M223" t="inlineStr">
      <is>
        <t>ф.№</t>
      </is>
    </oc>
    <nc r="M223"/>
  </rcc>
  <rcc rId="70479" sId="12">
    <oc r="O223">
      <v>42711</v>
    </oc>
    <nc r="O223"/>
  </rcc>
  <rcc rId="70480" sId="12">
    <oc r="P223">
      <v>2225</v>
    </oc>
    <nc r="P223"/>
  </rcc>
  <rcc rId="70481" sId="12">
    <oc r="B224" t="inlineStr">
      <is>
        <t>МГЭС</t>
      </is>
    </oc>
    <nc r="B224"/>
  </rcc>
  <rcc rId="70482" sId="12">
    <oc r="C224">
      <v>2186</v>
    </oc>
    <nc r="C224"/>
  </rcc>
  <rcc rId="70483" sId="12">
    <oc r="D224">
      <v>42710</v>
    </oc>
    <nc r="D224"/>
  </rcc>
  <rcc rId="70484" sId="12">
    <oc r="E224" t="inlineStr">
      <is>
        <t>Гитинова Мадтна Алиевна</t>
      </is>
    </oc>
    <nc r="E224"/>
  </rcc>
  <rcc rId="70485" sId="12">
    <oc r="F224" t="inlineStr">
      <is>
        <t>коммерческое помещение</t>
      </is>
    </oc>
    <nc r="F224"/>
  </rcc>
  <rcc rId="70486" sId="12">
    <oc r="G224" t="inlineStr">
      <is>
        <t>РД, г.Махачкала, пр. Насрутдинова, 107, МКР-6</t>
      </is>
    </oc>
    <nc r="G224"/>
  </rcc>
  <rcc rId="70487" sId="12">
    <oc r="H224">
      <v>5</v>
    </oc>
    <nc r="H224"/>
  </rcc>
  <rcc rId="70488" sId="12">
    <oc r="I224">
      <v>5</v>
    </oc>
    <nc r="I224"/>
  </rcc>
  <rcc rId="70489" sId="12">
    <oc r="J224">
      <v>0</v>
    </oc>
    <nc r="J224"/>
  </rcc>
  <rcc rId="70490" sId="12">
    <oc r="K224">
      <v>0.4</v>
    </oc>
    <nc r="K224"/>
  </rcc>
  <rcc rId="70491" sId="12">
    <oc r="M224" t="inlineStr">
      <is>
        <t>ф.№</t>
      </is>
    </oc>
    <nc r="M224"/>
  </rcc>
  <rcc rId="70492" sId="12">
    <oc r="O224">
      <v>42711</v>
    </oc>
    <nc r="O224"/>
  </rcc>
  <rcc rId="70493" sId="12">
    <oc r="P224">
      <v>2226</v>
    </oc>
    <nc r="P224"/>
  </rcc>
  <rcc rId="70494" sId="12">
    <oc r="B229" t="inlineStr">
      <is>
        <t>МГЭС</t>
      </is>
    </oc>
    <nc r="B229"/>
  </rcc>
  <rcc rId="70495" sId="12">
    <oc r="C229">
      <v>2182</v>
    </oc>
    <nc r="C229"/>
  </rcc>
  <rcc rId="70496" sId="12">
    <oc r="D229">
      <v>42710</v>
    </oc>
    <nc r="D229"/>
  </rcc>
  <rcc rId="70497" sId="12">
    <oc r="E229" t="inlineStr">
      <is>
        <t>Набиева Айшат Багавудиновна</t>
      </is>
    </oc>
    <nc r="E229"/>
  </rcc>
  <rcc rId="70498" sId="12">
    <oc r="F229" t="inlineStr">
      <is>
        <t>магазин</t>
      </is>
    </oc>
    <nc r="F229"/>
  </rcc>
  <rcc rId="70499" sId="12">
    <oc r="G229" t="inlineStr">
      <is>
        <t>РД, г.Махачкала, ул. Абубакарова, д. 81 "а" кв.1</t>
      </is>
    </oc>
    <nc r="G229"/>
  </rcc>
  <rcc rId="70500" sId="12">
    <oc r="H229">
      <v>15</v>
    </oc>
    <nc r="H229"/>
  </rcc>
  <rcc rId="70501" sId="12">
    <oc r="I229">
      <v>15</v>
    </oc>
    <nc r="I229"/>
  </rcc>
  <rcc rId="70502" sId="12">
    <oc r="J229">
      <v>0</v>
    </oc>
    <nc r="J229"/>
  </rcc>
  <rcc rId="70503" sId="12">
    <oc r="K229">
      <v>0.4</v>
    </oc>
    <nc r="K229"/>
  </rcc>
  <rcc rId="70504" sId="12">
    <oc r="M229" t="inlineStr">
      <is>
        <t>ф.№</t>
      </is>
    </oc>
    <nc r="M229"/>
  </rcc>
  <rcc rId="70505" sId="12">
    <oc r="O229">
      <v>42711</v>
    </oc>
    <nc r="O229"/>
  </rcc>
  <rcc rId="70506" sId="12">
    <oc r="P229">
      <v>2231</v>
    </oc>
    <nc r="P229"/>
  </rcc>
  <rcc rId="70507" sId="12">
    <oc r="B239" t="inlineStr">
      <is>
        <t>Кизлярские РЭС</t>
      </is>
    </oc>
    <nc r="B239"/>
  </rcc>
  <rcc rId="70508" sId="12">
    <oc r="C239">
      <v>2173</v>
    </oc>
    <nc r="C239"/>
  </rcc>
  <rcc rId="70509" sId="12">
    <oc r="D239">
      <v>42710</v>
    </oc>
    <nc r="D239"/>
  </rcc>
  <rcc rId="70510" sId="12">
    <oc r="E239" t="inlineStr">
      <is>
        <t>Алхасова Захра Шамсудиновна</t>
      </is>
    </oc>
    <nc r="E239"/>
  </rcc>
  <rcc rId="70511" sId="12">
    <oc r="F239" t="inlineStr">
      <is>
        <t>жилой дом</t>
      </is>
    </oc>
    <nc r="F239"/>
  </rcc>
  <rcc rId="70512" sId="12">
    <oc r="G239" t="inlineStr">
      <is>
        <t>РД, Кизлярский район, с. Крайновка, ул. Советская, д. 49</t>
      </is>
    </oc>
    <nc r="G239"/>
  </rcc>
  <rcc rId="70513" sId="12">
    <oc r="H239">
      <v>8</v>
    </oc>
    <nc r="H239"/>
  </rcc>
  <rcc rId="70514" sId="12">
    <oc r="I239">
      <v>8</v>
    </oc>
    <nc r="I239"/>
  </rcc>
  <rcc rId="70515" sId="12">
    <oc r="J239">
      <v>0</v>
    </oc>
    <nc r="J239"/>
  </rcc>
  <rcc rId="70516" sId="12">
    <oc r="K239">
      <v>10</v>
    </oc>
    <nc r="K239"/>
  </rcc>
  <rcc rId="70517" sId="12">
    <oc r="L239" t="inlineStr">
      <is>
        <t>10 кВА</t>
      </is>
    </oc>
    <nc r="L239"/>
  </rcc>
  <rcc rId="70518" sId="12">
    <oc r="M239" t="inlineStr">
      <is>
        <t>ф №</t>
      </is>
    </oc>
    <nc r="M239"/>
  </rcc>
  <rcc rId="70519" sId="12">
    <oc r="O239">
      <v>42713</v>
    </oc>
    <nc r="O239"/>
  </rcc>
  <rcc rId="70520" sId="12">
    <oc r="P239">
      <v>2241</v>
    </oc>
    <nc r="P239"/>
  </rcc>
  <rcc rId="70521" sId="12">
    <oc r="B240" t="inlineStr">
      <is>
        <t>Кизлярские ГЭС</t>
      </is>
    </oc>
    <nc r="B240"/>
  </rcc>
  <rcc rId="70522" sId="12">
    <oc r="C240">
      <v>2172</v>
    </oc>
    <nc r="C240"/>
  </rcc>
  <rcc rId="70523" sId="12">
    <oc r="D240">
      <v>42710</v>
    </oc>
    <nc r="D240"/>
  </rcc>
  <rcc rId="70524" sId="12">
    <oc r="E240" t="inlineStr">
      <is>
        <t>Гаджимагомедов Тагир Баширович</t>
      </is>
    </oc>
    <nc r="E240"/>
  </rcc>
  <rcc rId="70525" sId="12">
    <oc r="F240" t="inlineStr">
      <is>
        <t>кафе</t>
      </is>
    </oc>
    <nc r="F240"/>
  </rcc>
  <rcc rId="70526" sId="12">
    <oc r="G240" t="inlineStr">
      <is>
        <t>РД, г.Кизляр, ул.Набережная, д. №22</t>
      </is>
    </oc>
    <nc r="G240"/>
  </rcc>
  <rcc rId="70527" sId="12">
    <oc r="H240">
      <v>15</v>
    </oc>
    <nc r="H240"/>
  </rcc>
  <rcc rId="70528" sId="12">
    <oc r="I240">
      <v>15</v>
    </oc>
    <nc r="I240"/>
  </rcc>
  <rcc rId="70529" sId="12">
    <oc r="J240">
      <v>0</v>
    </oc>
    <nc r="J240"/>
  </rcc>
  <rcc rId="70530" sId="12">
    <oc r="K240">
      <v>0.4</v>
    </oc>
    <nc r="K240"/>
  </rcc>
  <rcc rId="70531" sId="12">
    <oc r="M240" t="inlineStr">
      <is>
        <t>ф №</t>
      </is>
    </oc>
    <nc r="M240"/>
  </rcc>
  <rcc rId="70532" sId="12">
    <oc r="O240">
      <v>42713</v>
    </oc>
    <nc r="O240"/>
  </rcc>
  <rcc rId="70533" sId="12">
    <oc r="P240">
      <v>2242</v>
    </oc>
    <nc r="P240"/>
  </rcc>
  <rcc rId="70534" sId="12">
    <oc r="B247" t="inlineStr">
      <is>
        <t>Южно-сухокумские ГЭС</t>
      </is>
    </oc>
    <nc r="B247"/>
  </rcc>
  <rcc rId="70535" sId="12">
    <oc r="C247">
      <v>2193</v>
    </oc>
    <nc r="C247"/>
  </rcc>
  <rcc rId="70536" sId="12">
    <oc r="D247">
      <v>42711</v>
    </oc>
    <nc r="D247"/>
  </rcc>
  <rcc rId="70537" sId="12">
    <oc r="E247" t="inlineStr">
      <is>
        <t>Османов Осман Магомедович</t>
      </is>
    </oc>
    <nc r="E247"/>
  </rcc>
  <rcc rId="70538" sId="12">
    <oc r="F247" t="inlineStr">
      <is>
        <t>торговая точка</t>
      </is>
    </oc>
    <nc r="F247"/>
  </rcc>
  <rcc rId="70539" sId="12">
    <oc r="G247" t="inlineStr">
      <is>
        <t>РД. г.Южно-Сухокумск, ул. Ленина, 12</t>
      </is>
    </oc>
    <nc r="G247"/>
  </rcc>
  <rcc rId="70540" sId="12">
    <oc r="H247">
      <v>4</v>
    </oc>
    <nc r="H247"/>
  </rcc>
  <rcc rId="70541" sId="12">
    <oc r="I247">
      <v>4</v>
    </oc>
    <nc r="I247"/>
  </rcc>
  <rcc rId="70542" sId="12">
    <oc r="J247">
      <v>0</v>
    </oc>
    <nc r="J247"/>
  </rcc>
  <rcc rId="70543" sId="12">
    <oc r="K247">
      <v>0.4</v>
    </oc>
    <nc r="K247"/>
  </rcc>
  <rcc rId="70544" sId="12">
    <oc r="M247" t="inlineStr">
      <is>
        <t>ф №</t>
      </is>
    </oc>
    <nc r="M247"/>
  </rcc>
  <rcc rId="70545" sId="12">
    <oc r="O247">
      <v>42713</v>
    </oc>
    <nc r="O247"/>
  </rcc>
  <rcc rId="70546" sId="12">
    <oc r="P247">
      <v>2249</v>
    </oc>
    <nc r="P247"/>
  </rcc>
  <rcc rId="70547" sId="12">
    <oc r="B261" t="inlineStr">
      <is>
        <t>Центральные РЭС</t>
      </is>
    </oc>
    <nc r="B261"/>
  </rcc>
  <rcc rId="70548" sId="12">
    <oc r="C261">
      <v>2220</v>
    </oc>
    <nc r="C261"/>
  </rcc>
  <rcc rId="70549" sId="12">
    <oc r="D261">
      <v>42716</v>
    </oc>
    <nc r="D261"/>
  </rcc>
  <rcc rId="70550" sId="12">
    <oc r="E261" t="inlineStr">
      <is>
        <t>Загирова Марьям Сотавовна</t>
      </is>
    </oc>
    <nc r="E261"/>
  </rcc>
  <rcc rId="70551" sId="12">
    <oc r="F261" t="inlineStr">
      <is>
        <t>автомойка</t>
      </is>
    </oc>
    <nc r="F261"/>
  </rcc>
  <rcc rId="70552" sId="12">
    <oc r="G261" t="inlineStr">
      <is>
        <t>РД, Кумторкалинский район, с. Коркмаскала, в районе ж/д переезда</t>
      </is>
    </oc>
    <nc r="G261"/>
  </rcc>
  <rcc rId="70553" sId="12">
    <oc r="H261">
      <v>15</v>
    </oc>
    <nc r="H261"/>
  </rcc>
  <rcc rId="70554" sId="12">
    <oc r="I261">
      <v>15</v>
    </oc>
    <nc r="I261"/>
  </rcc>
  <rcc rId="70555" sId="12">
    <oc r="J261">
      <v>0</v>
    </oc>
    <nc r="J261"/>
  </rcc>
  <rcc rId="70556" sId="12">
    <oc r="K261">
      <v>0.4</v>
    </oc>
    <nc r="K261"/>
  </rcc>
  <rcc rId="70557" sId="12">
    <oc r="O261">
      <v>42717</v>
    </oc>
    <nc r="O261"/>
  </rcc>
  <rcc rId="70558" sId="12">
    <oc r="P261">
      <v>2263</v>
    </oc>
    <nc r="P261"/>
  </rcc>
  <rcc rId="70559" sId="12">
    <oc r="B262" t="inlineStr">
      <is>
        <t>Центральные РЭС</t>
      </is>
    </oc>
    <nc r="B262"/>
  </rcc>
  <rcc rId="70560" sId="12">
    <oc r="C262">
      <v>2221</v>
    </oc>
    <nc r="C262"/>
  </rcc>
  <rcc rId="70561" sId="12">
    <oc r="D262">
      <v>42716</v>
    </oc>
    <nc r="D262"/>
  </rcc>
  <rcc rId="70562" sId="12">
    <oc r="E262" t="inlineStr">
      <is>
        <t>Загирова Марьям Сотавовна</t>
      </is>
    </oc>
    <nc r="E262"/>
  </rcc>
  <rcc rId="70563" sId="12">
    <oc r="F262" t="inlineStr">
      <is>
        <t>жилой дом</t>
      </is>
    </oc>
    <nc r="F262"/>
  </rcc>
  <rcc rId="70564" sId="12">
    <oc r="G262" t="inlineStr">
      <is>
        <t>РД, Кумторкалинский район, с. Коркмаскала, в районе ж/д переезда</t>
      </is>
    </oc>
    <nc r="G262"/>
  </rcc>
  <rcc rId="70565" sId="12">
    <oc r="H262">
      <v>15</v>
    </oc>
    <nc r="H262"/>
  </rcc>
  <rcc rId="70566" sId="12">
    <oc r="I262">
      <v>15</v>
    </oc>
    <nc r="I262"/>
  </rcc>
  <rcc rId="70567" sId="12">
    <oc r="J262">
      <v>0</v>
    </oc>
    <nc r="J262"/>
  </rcc>
  <rcc rId="70568" sId="12">
    <oc r="K262">
      <v>0.4</v>
    </oc>
    <nc r="K262"/>
  </rcc>
  <rcc rId="70569" sId="12">
    <oc r="O262">
      <v>42717</v>
    </oc>
    <nc r="O262"/>
  </rcc>
  <rcc rId="70570" sId="12">
    <oc r="P262">
      <v>2264</v>
    </oc>
    <nc r="P262"/>
  </rcc>
  <rcc rId="70571" sId="12">
    <oc r="B265" t="inlineStr">
      <is>
        <t>Хасавюртовские ГЭС</t>
      </is>
    </oc>
    <nc r="B265"/>
  </rcc>
  <rcc rId="70572" sId="12">
    <oc r="C265">
      <v>2216</v>
    </oc>
    <nc r="C265"/>
  </rcc>
  <rcc rId="70573" sId="12">
    <oc r="D265">
      <v>42716</v>
    </oc>
    <nc r="D265"/>
  </rcc>
  <rcc rId="70574" sId="12">
    <oc r="E265" t="inlineStr">
      <is>
        <t>Маталова Асият Магомедкамиловна</t>
      </is>
    </oc>
    <nc r="E265"/>
  </rcc>
  <rcc rId="70575" sId="12">
    <oc r="F265" t="inlineStr">
      <is>
        <t>магазин</t>
      </is>
    </oc>
    <nc r="F265"/>
  </rcc>
  <rcc rId="70576" sId="12">
    <oc r="G265" t="inlineStr">
      <is>
        <t>РД, г.Хасавюрт, ул. Махачкалинское шоссе, д. №42</t>
      </is>
    </oc>
    <nc r="G265"/>
  </rcc>
  <rcc rId="70577" sId="12">
    <oc r="H265">
      <v>12</v>
    </oc>
    <nc r="H265"/>
  </rcc>
  <rcc rId="70578" sId="12">
    <oc r="I265">
      <v>12</v>
    </oc>
    <nc r="I265"/>
  </rcc>
  <rcc rId="70579" sId="12">
    <oc r="J265">
      <v>0</v>
    </oc>
    <nc r="J265"/>
  </rcc>
  <rcc rId="70580" sId="12">
    <oc r="K265">
      <v>0.4</v>
    </oc>
    <nc r="K265"/>
  </rcc>
  <rcc rId="70581" sId="12">
    <oc r="M265" t="inlineStr">
      <is>
        <t>ф №</t>
      </is>
    </oc>
    <nc r="M265"/>
  </rcc>
  <rcc rId="70582" sId="12">
    <oc r="O265">
      <v>42717</v>
    </oc>
    <nc r="O265"/>
  </rcc>
  <rcc rId="70583" sId="12">
    <oc r="P265">
      <v>2267</v>
    </oc>
    <nc r="P265"/>
  </rcc>
  <rcc rId="70584" sId="12">
    <oc r="B266" t="inlineStr">
      <is>
        <t>Казбековский МУ</t>
      </is>
    </oc>
    <nc r="B266"/>
  </rcc>
  <rcc rId="70585" sId="12">
    <oc r="C266">
      <v>2217</v>
    </oc>
    <nc r="C266"/>
  </rcc>
  <rcc rId="70586" sId="12">
    <oc r="D266">
      <v>42716</v>
    </oc>
    <nc r="D266"/>
  </rcc>
  <rcc rId="70587" sId="12">
    <oc r="E266" t="inlineStr">
      <is>
        <t>Асланукаев Каримула Жамалович</t>
      </is>
    </oc>
    <nc r="E266"/>
  </rcc>
  <rcc rId="70588" sId="12">
    <oc r="F266" t="inlineStr">
      <is>
        <t>столярный станок</t>
      </is>
    </oc>
    <nc r="F266"/>
  </rcc>
  <rcc rId="70589" sId="12">
    <oc r="G266" t="inlineStr">
      <is>
        <t>РД, Казбековский район, с. Инчха, ул. Гаджи Махачева, д. 41</t>
      </is>
    </oc>
    <nc r="G266"/>
  </rcc>
  <rcc rId="70590" sId="12">
    <oc r="H266">
      <v>10</v>
    </oc>
    <nc r="H266"/>
  </rcc>
  <rcc rId="70591" sId="12">
    <oc r="I266">
      <v>10</v>
    </oc>
    <nc r="I266"/>
  </rcc>
  <rcc rId="70592" sId="12">
    <oc r="J266">
      <v>0</v>
    </oc>
    <nc r="J266"/>
  </rcc>
  <rcc rId="70593" sId="12">
    <oc r="K266">
      <v>0.4</v>
    </oc>
    <nc r="K266"/>
  </rcc>
  <rcc rId="70594" sId="12">
    <oc r="M266" t="inlineStr">
      <is>
        <t>ф №</t>
      </is>
    </oc>
    <nc r="M266"/>
  </rcc>
  <rcc rId="70595" sId="12">
    <oc r="O266">
      <v>42717</v>
    </oc>
    <nc r="O266"/>
  </rcc>
  <rcc rId="70596" sId="12">
    <oc r="P266">
      <v>2268</v>
    </oc>
    <nc r="P266"/>
  </rcc>
  <rcc rId="70597" sId="12">
    <oc r="B276" t="inlineStr">
      <is>
        <t>Центральные РЭС</t>
      </is>
    </oc>
    <nc r="B276"/>
  </rcc>
  <rcc rId="70598" sId="12">
    <oc r="C276">
      <v>2228</v>
    </oc>
    <nc r="C276"/>
  </rcc>
  <rcc rId="70599" sId="12">
    <oc r="D276">
      <v>42717</v>
    </oc>
    <nc r="D276"/>
  </rcc>
  <rcc rId="70600" sId="12">
    <oc r="E276" t="inlineStr">
      <is>
        <t>Османов Муртазали Ибрагимович</t>
      </is>
    </oc>
    <nc r="E276"/>
  </rcc>
  <rcc rId="70601" sId="12">
    <oc r="F276" t="inlineStr">
      <is>
        <t>жилой дом</t>
      </is>
    </oc>
    <nc r="F276"/>
  </rcc>
  <rcc rId="70602" sId="12">
    <oc r="G276" t="inlineStr">
      <is>
        <t>РД, с.Дучи (Новострой)</t>
      </is>
    </oc>
    <nc r="G276"/>
  </rcc>
  <rcc rId="70603" sId="12">
    <oc r="H276">
      <v>15</v>
    </oc>
    <nc r="H276"/>
  </rcc>
  <rcc rId="70604" sId="12">
    <oc r="I276">
      <v>15</v>
    </oc>
    <nc r="I276"/>
  </rcc>
  <rcc rId="70605" sId="12">
    <oc r="J276">
      <v>0</v>
    </oc>
    <nc r="J276"/>
  </rcc>
  <rcc rId="70606" sId="12">
    <oc r="K276">
      <v>0.4</v>
    </oc>
    <nc r="K276"/>
  </rcc>
  <rcc rId="70607" sId="12">
    <oc r="M276" t="inlineStr">
      <is>
        <t>ф №</t>
      </is>
    </oc>
    <nc r="M276"/>
  </rcc>
  <rcc rId="70608" sId="12">
    <oc r="O276">
      <v>42718</v>
    </oc>
    <nc r="O276"/>
  </rcc>
  <rcc rId="70609" sId="12">
    <oc r="P276">
      <v>2278</v>
    </oc>
    <nc r="P276"/>
  </rcc>
  <rcc rId="70610" sId="12">
    <oc r="B278" t="inlineStr">
      <is>
        <t>Хасавюртовские ГЭС</t>
      </is>
    </oc>
    <nc r="B278"/>
  </rcc>
  <rcc rId="70611" sId="12">
    <oc r="C278">
      <v>2234</v>
    </oc>
    <nc r="C278"/>
  </rcc>
  <rcc rId="70612" sId="12">
    <oc r="D278">
      <v>42718</v>
    </oc>
    <nc r="D278"/>
  </rcc>
  <rcc rId="70613" sId="12">
    <oc r="E278" t="inlineStr">
      <is>
        <t>Итаркуев Исмаил Махмудапандиевич</t>
      </is>
    </oc>
    <nc r="E278"/>
  </rcc>
  <rcc rId="70614" sId="12">
    <oc r="F278" t="inlineStr">
      <is>
        <t>медицинский кабинет</t>
      </is>
    </oc>
    <nc r="F278"/>
  </rcc>
  <rcc rId="70615" sId="12">
    <oc r="G278" t="inlineStr">
      <is>
        <t>РД, г.Хасавюрт, ул.Тотурбиева, д. 66</t>
      </is>
    </oc>
    <nc r="G278"/>
  </rcc>
  <rcc rId="70616" sId="12">
    <oc r="H278">
      <v>10</v>
    </oc>
    <nc r="H278"/>
  </rcc>
  <rcc rId="70617" sId="12">
    <oc r="I278">
      <v>10</v>
    </oc>
    <nc r="I278"/>
  </rcc>
  <rcc rId="70618" sId="12">
    <oc r="J278">
      <v>0</v>
    </oc>
    <nc r="J278"/>
  </rcc>
  <rcc rId="70619" sId="12">
    <oc r="K278">
      <v>0.4</v>
    </oc>
    <nc r="K278"/>
  </rcc>
  <rcc rId="70620" sId="12">
    <oc r="M278" t="inlineStr">
      <is>
        <t>ф №</t>
      </is>
    </oc>
    <nc r="M278"/>
  </rcc>
  <rcc rId="70621" sId="12">
    <oc r="O278">
      <v>42718</v>
    </oc>
    <nc r="O278"/>
  </rcc>
  <rcc rId="70622" sId="12">
    <oc r="P278">
      <v>2280</v>
    </oc>
    <nc r="P278"/>
  </rcc>
  <rcc rId="70623" sId="12">
    <oc r="B279" t="inlineStr">
      <is>
        <t>Ботлихские РЭС</t>
      </is>
    </oc>
    <nc r="B279"/>
  </rcc>
  <rcc rId="70624" sId="12">
    <oc r="C279">
      <v>2235</v>
    </oc>
    <nc r="C279"/>
  </rcc>
  <rcc rId="70625" sId="12">
    <oc r="D279">
      <v>42718</v>
    </oc>
    <nc r="D279"/>
  </rcc>
  <rcc rId="70626" sId="12">
    <oc r="E279" t="inlineStr">
      <is>
        <t>Ахмедов Ибрагим Умаргаджиевич</t>
      </is>
    </oc>
    <nc r="E279"/>
  </rcc>
  <rcc rId="70627" sId="12">
    <oc r="F279" t="inlineStr">
      <is>
        <t>мясорубка</t>
      </is>
    </oc>
    <nc r="F279"/>
  </rcc>
  <rcc rId="70628" sId="12">
    <oc r="G279" t="inlineStr">
      <is>
        <t>РД, Ботлихский район, с. Анди</t>
      </is>
    </oc>
    <nc r="G279"/>
  </rcc>
  <rcc rId="70629" sId="12">
    <oc r="H279">
      <v>10</v>
    </oc>
    <nc r="H279"/>
  </rcc>
  <rcc rId="70630" sId="12">
    <oc r="I279">
      <v>10</v>
    </oc>
    <nc r="I279"/>
  </rcc>
  <rcc rId="70631" sId="12">
    <oc r="J279">
      <v>0</v>
    </oc>
    <nc r="J279"/>
  </rcc>
  <rcc rId="70632" sId="12">
    <oc r="K279">
      <v>0.4</v>
    </oc>
    <nc r="K279"/>
  </rcc>
  <rcc rId="70633" sId="12">
    <oc r="M279" t="inlineStr">
      <is>
        <t>ф №</t>
      </is>
    </oc>
    <nc r="M279"/>
  </rcc>
  <rcc rId="70634" sId="12">
    <oc r="O279">
      <v>42718</v>
    </oc>
    <nc r="O279"/>
  </rcc>
  <rcc rId="70635" sId="12">
    <oc r="P279">
      <v>2281</v>
    </oc>
    <nc r="P279"/>
  </rcc>
  <rcc rId="70636" sId="12">
    <oc r="B283" t="inlineStr">
      <is>
        <t>МГЭС</t>
      </is>
    </oc>
    <nc r="B283"/>
  </rcc>
  <rcc rId="70637" sId="12">
    <oc r="C283">
      <v>2239</v>
    </oc>
    <nc r="C283"/>
  </rcc>
  <rcc rId="70638" sId="12">
    <oc r="D283">
      <v>42718</v>
    </oc>
    <nc r="D283"/>
  </rcc>
  <rcc rId="70639" sId="12">
    <oc r="E283" t="inlineStr">
      <is>
        <t>Джамалудинов Джамалудин Магомедович</t>
      </is>
    </oc>
    <nc r="E283"/>
  </rcc>
  <rcc rId="70640" sId="12">
    <oc r="F283" t="inlineStr">
      <is>
        <t>стоматологический кабинет</t>
      </is>
    </oc>
    <nc r="F283"/>
  </rcc>
  <rcc rId="70641" sId="12">
    <oc r="G283" t="inlineStr">
      <is>
        <t>РД, г.Махачкала, ул.Айвазовского, д. 2 "а", кв. 1</t>
      </is>
    </oc>
    <nc r="G283"/>
  </rcc>
  <rcc rId="70642" sId="12">
    <oc r="H283">
      <v>5</v>
    </oc>
    <nc r="H283"/>
  </rcc>
  <rcc rId="70643" sId="12">
    <oc r="I283">
      <v>5</v>
    </oc>
    <nc r="I283"/>
  </rcc>
  <rcc rId="70644" sId="12">
    <oc r="J283">
      <v>0</v>
    </oc>
    <nc r="J283"/>
  </rcc>
  <rcc rId="70645" sId="12">
    <oc r="K283">
      <v>0.4</v>
    </oc>
    <nc r="K283"/>
  </rcc>
  <rcc rId="70646" sId="12">
    <oc r="M283" t="inlineStr">
      <is>
        <t>ф №</t>
      </is>
    </oc>
    <nc r="M283"/>
  </rcc>
  <rcc rId="70647" sId="12">
    <oc r="O283">
      <v>42718</v>
    </oc>
    <nc r="O283"/>
  </rcc>
  <rcc rId="70648" sId="12">
    <oc r="P283">
      <v>2285</v>
    </oc>
    <nc r="P283"/>
  </rcc>
  <rcc rId="70649" sId="12">
    <oc r="B287" t="inlineStr">
      <is>
        <t>МГЭС</t>
      </is>
    </oc>
    <nc r="B287"/>
  </rcc>
  <rcc rId="70650" sId="12">
    <oc r="C287">
      <v>2243</v>
    </oc>
    <nc r="C287"/>
  </rcc>
  <rcc rId="70651" sId="12">
    <oc r="D287">
      <v>42718</v>
    </oc>
    <nc r="D287"/>
  </rcc>
  <rcc rId="70652" sId="12">
    <oc r="E287" t="inlineStr">
      <is>
        <t>Инспекция Гостехнадзора РД, в лице начальника Тахнаева Юсупа Магомедовича</t>
      </is>
    </oc>
    <nc r="E287"/>
  </rcc>
  <rcc rId="70653" sId="12">
    <oc r="F287" t="inlineStr">
      <is>
        <t>админ. здание</t>
      </is>
    </oc>
    <nc r="F287"/>
  </rcc>
  <rcc rId="70654" sId="12">
    <oc r="G287" t="inlineStr">
      <is>
        <t>РД, г.Махачкала, ул. Им. Шамиля, д. №58, корп. Б</t>
      </is>
    </oc>
    <nc r="G287"/>
  </rcc>
  <rcc rId="70655" sId="12">
    <oc r="H287">
      <v>15</v>
    </oc>
    <nc r="H287"/>
  </rcc>
  <rcc rId="70656" sId="12">
    <oc r="I287">
      <v>15</v>
    </oc>
    <nc r="I287"/>
  </rcc>
  <rcc rId="70657" sId="12">
    <oc r="J287">
      <v>0</v>
    </oc>
    <nc r="J287"/>
  </rcc>
  <rcc rId="70658" sId="12">
    <oc r="K287">
      <v>0.4</v>
    </oc>
    <nc r="K287"/>
  </rcc>
  <rcc rId="70659" sId="12">
    <oc r="M287" t="inlineStr">
      <is>
        <t>ф №</t>
      </is>
    </oc>
    <nc r="M287"/>
  </rcc>
  <rcc rId="70660" sId="12">
    <oc r="O287">
      <v>42718</v>
    </oc>
    <nc r="O287"/>
  </rcc>
  <rcc rId="70661" sId="12">
    <oc r="P287">
      <v>2289</v>
    </oc>
    <nc r="P287"/>
  </rcc>
  <rcc rId="70662" sId="12">
    <oc r="B313" t="inlineStr">
      <is>
        <t>Кизлярские РЭС</t>
      </is>
    </oc>
    <nc r="B313"/>
  </rcc>
  <rcc rId="70663" sId="12">
    <oc r="C313">
      <v>2272</v>
    </oc>
    <nc r="C313"/>
  </rcc>
  <rcc rId="70664" sId="12">
    <oc r="D313">
      <v>42720</v>
    </oc>
    <nc r="D313"/>
  </rcc>
  <rcc rId="70665" sId="12">
    <oc r="E313" t="inlineStr">
      <is>
        <t>Гаджимагомедов Муса Баширович</t>
      </is>
    </oc>
    <nc r="E313"/>
  </rcc>
  <rcc rId="70666" sId="12">
    <oc r="F313" t="inlineStr">
      <is>
        <t>жилой дом</t>
      </is>
    </oc>
    <nc r="F313"/>
  </rcc>
  <rcc rId="70667" sId="12">
    <oc r="G313" t="inlineStr">
      <is>
        <t>РД. Кизлярский район, с. Новые Бухты</t>
      </is>
    </oc>
    <nc r="G313"/>
  </rcc>
  <rcc rId="70668" sId="12">
    <oc r="H313">
      <v>5</v>
    </oc>
    <nc r="H313"/>
  </rcc>
  <rcc rId="70669" sId="12">
    <oc r="I313">
      <v>5</v>
    </oc>
    <nc r="I313"/>
  </rcc>
  <rcc rId="70670" sId="12">
    <oc r="J313">
      <v>0</v>
    </oc>
    <nc r="J313"/>
  </rcc>
  <rcc rId="70671" sId="12">
    <oc r="K313">
      <v>10</v>
    </oc>
    <nc r="K313"/>
  </rcc>
  <rcc rId="70672" sId="12">
    <oc r="L313" t="inlineStr">
      <is>
        <t>10 кВА</t>
      </is>
    </oc>
    <nc r="L313"/>
  </rcc>
  <rcc rId="70673" sId="12">
    <oc r="M313" t="inlineStr">
      <is>
        <t>ф №</t>
      </is>
    </oc>
    <nc r="M313"/>
  </rcc>
  <rcc rId="70674" sId="12">
    <oc r="O313">
      <v>42725</v>
    </oc>
    <nc r="O313"/>
  </rcc>
  <rcc rId="70675" sId="12">
    <oc r="P313">
      <v>2315</v>
    </oc>
    <nc r="P313"/>
  </rcc>
  <rcc rId="70676" sId="12">
    <oc r="B321" t="inlineStr">
      <is>
        <t>МГЭС</t>
      </is>
    </oc>
    <nc r="B321"/>
  </rcc>
  <rcc rId="70677" sId="12">
    <oc r="C321">
      <v>2300</v>
    </oc>
    <nc r="C321"/>
  </rcc>
  <rcc rId="70678" sId="12">
    <oc r="D321">
      <v>42725</v>
    </oc>
    <nc r="D321"/>
  </rcc>
  <rcc rId="70679" sId="12">
    <oc r="E321" t="inlineStr">
      <is>
        <t>Мухамед-Нур Нидаль Ахмед</t>
      </is>
    </oc>
    <nc r="E321"/>
  </rcc>
  <rcc rId="70680" sId="12">
    <oc r="F321" t="inlineStr">
      <is>
        <t>жилой дом</t>
      </is>
    </oc>
    <nc r="F321"/>
  </rcc>
  <rcc rId="70681" sId="12">
    <oc r="G321" t="inlineStr">
      <is>
        <t>РД, г.Махачкала,ст. Мичурина, д.111</t>
      </is>
    </oc>
    <nc r="G321"/>
  </rcc>
  <rcc rId="70682" sId="12">
    <oc r="H321">
      <v>7</v>
    </oc>
    <nc r="H321"/>
  </rcc>
  <rcc rId="70683" sId="12">
    <oc r="I321">
      <v>7</v>
    </oc>
    <nc r="I321"/>
  </rcc>
  <rcc rId="70684" sId="12">
    <oc r="J321">
      <v>0</v>
    </oc>
    <nc r="J321"/>
  </rcc>
  <rcc rId="70685" sId="12">
    <oc r="K321">
      <v>0.4</v>
    </oc>
    <nc r="K321"/>
  </rcc>
  <rcc rId="70686" sId="12">
    <oc r="M321" t="inlineStr">
      <is>
        <t>ф №</t>
      </is>
    </oc>
    <nc r="M321"/>
  </rcc>
  <rcc rId="70687" sId="12">
    <oc r="O321">
      <v>42725</v>
    </oc>
    <nc r="O321"/>
  </rcc>
  <rcc rId="70688" sId="12">
    <oc r="P321">
      <v>2323</v>
    </oc>
    <nc r="P321"/>
  </rcc>
  <rcc rId="70689" sId="12">
    <oc r="B343" t="inlineStr">
      <is>
        <t>МГЭС</t>
      </is>
    </oc>
    <nc r="B343"/>
  </rcc>
  <rcc rId="70690" sId="12">
    <oc r="C343">
      <v>2308</v>
    </oc>
    <nc r="C343"/>
  </rcc>
  <rcc rId="70691" sId="12">
    <oc r="D343">
      <v>42725</v>
    </oc>
    <nc r="D343"/>
  </rcc>
  <rcc rId="70692" sId="12">
    <oc r="E343" t="inlineStr">
      <is>
        <t>Гусейнов Магомед Гусейнович</t>
      </is>
    </oc>
    <nc r="E343"/>
  </rcc>
  <rcc rId="70693" sId="12">
    <oc r="F343" t="inlineStr">
      <is>
        <t>жилой дом</t>
      </is>
    </oc>
    <nc r="F343"/>
  </rcc>
  <rcc rId="70694" sId="12">
    <oc r="G343" t="inlineStr">
      <is>
        <t>РД, г.Махачкала, ул. Пархоменко, 21, литер А</t>
      </is>
    </oc>
    <nc r="G343"/>
  </rcc>
  <rcc rId="70695" sId="12">
    <oc r="H343">
      <v>15</v>
    </oc>
    <nc r="H343"/>
  </rcc>
  <rcc rId="70696" sId="12">
    <oc r="I343">
      <v>15</v>
    </oc>
    <nc r="I343"/>
  </rcc>
  <rcc rId="70697" sId="12">
    <oc r="J343">
      <v>0</v>
    </oc>
    <nc r="J343"/>
  </rcc>
  <rcc rId="70698" sId="12">
    <oc r="K343">
      <v>0.4</v>
    </oc>
    <nc r="K343"/>
  </rcc>
  <rcc rId="70699" sId="12">
    <oc r="O343">
      <v>42730</v>
    </oc>
    <nc r="O343"/>
  </rcc>
  <rcc rId="70700" sId="12">
    <oc r="P343">
      <v>2345</v>
    </oc>
    <nc r="P343"/>
  </rcc>
  <rcc rId="70701" sId="12">
    <oc r="B435" t="inlineStr">
      <is>
        <t>Буйнакские ГЭС</t>
      </is>
    </oc>
    <nc r="B435"/>
  </rcc>
  <rcc rId="70702" sId="12">
    <oc r="C435">
      <v>56</v>
    </oc>
    <nc r="C435"/>
  </rcc>
  <rcc rId="70703" sId="12">
    <oc r="D435">
      <v>42679</v>
    </oc>
    <nc r="D435"/>
  </rcc>
  <rcc rId="70704" sId="12">
    <oc r="F435" t="inlineStr">
      <is>
        <t xml:space="preserve">жилой дом </t>
      </is>
    </oc>
    <nc r="F435"/>
  </rcc>
  <rcc rId="70705" sId="12">
    <oc r="H435">
      <v>5</v>
    </oc>
    <nc r="H435"/>
  </rcc>
  <rcc rId="70706" sId="12">
    <oc r="I435">
      <v>5</v>
    </oc>
    <nc r="I435"/>
  </rcc>
  <rcc rId="70707" sId="12">
    <oc r="J435">
      <v>0</v>
    </oc>
    <nc r="J435"/>
  </rcc>
  <rcc rId="70708" sId="12">
    <oc r="K435">
      <v>0.4</v>
    </oc>
    <nc r="K435"/>
  </rcc>
  <rcc rId="70709" sId="12">
    <oc r="P435">
      <v>56</v>
    </oc>
    <nc r="P435"/>
  </rcc>
  <rcc rId="70710" sId="12">
    <oc r="B437" t="inlineStr">
      <is>
        <t>Буйнакские ГЭС</t>
      </is>
    </oc>
    <nc r="B437"/>
  </rcc>
  <rcc rId="70711" sId="12">
    <oc r="C437">
      <v>58</v>
    </oc>
    <nc r="C437"/>
  </rcc>
  <rcc rId="70712" sId="12">
    <oc r="D437">
      <v>42679</v>
    </oc>
    <nc r="D437"/>
  </rcc>
  <rcc rId="70713" sId="12">
    <oc r="F437" t="inlineStr">
      <is>
        <t xml:space="preserve">жилой дом </t>
      </is>
    </oc>
    <nc r="F437"/>
  </rcc>
  <rcc rId="70714" sId="12">
    <oc r="H437">
      <v>5</v>
    </oc>
    <nc r="H437"/>
  </rcc>
  <rcc rId="70715" sId="12">
    <oc r="I437">
      <v>5</v>
    </oc>
    <nc r="I437"/>
  </rcc>
  <rcc rId="70716" sId="12">
    <oc r="J437">
      <v>0</v>
    </oc>
    <nc r="J437"/>
  </rcc>
  <rcc rId="70717" sId="12">
    <oc r="K437">
      <v>0.4</v>
    </oc>
    <nc r="K437"/>
  </rcc>
  <rcc rId="70718" sId="12">
    <oc r="P437">
      <v>58</v>
    </oc>
    <nc r="P437"/>
  </rcc>
  <rcc rId="70719" sId="3" numFmtId="4">
    <oc r="F23">
      <v>40</v>
    </oc>
    <nc r="F23"/>
  </rcc>
  <rcc rId="70720" sId="3" numFmtId="4">
    <oc r="G23">
      <v>1500</v>
    </oc>
    <nc r="G23"/>
  </rcc>
  <rcc rId="70721" sId="3" numFmtId="4">
    <oc r="J23">
      <v>2</v>
    </oc>
    <nc r="J23"/>
  </rcc>
  <rcc rId="70722" sId="3" numFmtId="4">
    <oc r="K23">
      <v>255</v>
    </oc>
    <nc r="K23"/>
  </rcc>
  <rcc rId="70723" sId="3" numFmtId="4">
    <oc r="D24">
      <v>16</v>
    </oc>
    <nc r="D24"/>
  </rcc>
  <rcc rId="70724" sId="3">
    <oc r="E24">
      <f>530+2812.1+616.3+990</f>
    </oc>
    <nc r="E24"/>
  </rcc>
  <rcc rId="70725" sId="3" numFmtId="4">
    <oc r="F24">
      <v>12</v>
    </oc>
    <nc r="F24"/>
  </rcc>
  <rcc rId="70726" sId="3" numFmtId="4">
    <oc r="G24">
      <v>3765</v>
    </oc>
    <nc r="G24"/>
  </rcc>
  <rcc rId="70727" sId="3" numFmtId="4">
    <oc r="J24">
      <v>1</v>
    </oc>
    <nc r="J24"/>
  </rcc>
  <rcc rId="70728" sId="3" numFmtId="4">
    <oc r="K24">
      <v>100</v>
    </oc>
    <nc r="K24"/>
  </rcc>
  <rcc rId="70729" sId="3" numFmtId="4">
    <oc r="D25">
      <v>20</v>
    </oc>
    <nc r="D25"/>
  </rcc>
  <rcc rId="70730" sId="3" numFmtId="4">
    <oc r="E25">
      <v>3590</v>
    </oc>
    <nc r="E25"/>
  </rcc>
  <rcc rId="70731" sId="3" numFmtId="4">
    <oc r="F25">
      <v>17</v>
    </oc>
    <nc r="F25"/>
  </rcc>
  <rcc rId="70732" sId="3" numFmtId="4">
    <oc r="G25">
      <v>1309</v>
    </oc>
    <nc r="G25"/>
  </rcc>
  <rcc rId="70733" sId="3" numFmtId="4">
    <oc r="F26">
      <v>21</v>
    </oc>
    <nc r="F26"/>
  </rcc>
  <rcc rId="70734" sId="3" numFmtId="4">
    <oc r="G26">
      <v>2908</v>
    </oc>
    <nc r="G26"/>
  </rcc>
  <rcc rId="70735" sId="3" numFmtId="4">
    <oc r="J26">
      <v>2</v>
    </oc>
    <nc r="J26"/>
  </rcc>
  <rcc rId="70736" sId="3" numFmtId="4">
    <oc r="K26">
      <v>130</v>
    </oc>
    <nc r="K26"/>
  </rcc>
  <rcc rId="70737" sId="3" numFmtId="4">
    <oc r="D27">
      <v>12</v>
    </oc>
    <nc r="D27"/>
  </rcc>
  <rcc rId="70738" sId="3" numFmtId="4">
    <oc r="E27">
      <v>1954</v>
    </oc>
    <nc r="E27"/>
  </rcc>
  <rcc rId="70739" sId="3" numFmtId="4">
    <oc r="F27">
      <v>11</v>
    </oc>
    <nc r="F27"/>
  </rcc>
  <rcc rId="70740" sId="3" numFmtId="4">
    <oc r="G27">
      <v>1595</v>
    </oc>
    <nc r="G27"/>
  </rcc>
  <rcc rId="70741" sId="3" numFmtId="4">
    <oc r="F28">
      <v>10</v>
    </oc>
    <nc r="F28"/>
  </rcc>
  <rcc rId="70742" sId="3" numFmtId="4">
    <oc r="G28">
      <v>700</v>
    </oc>
    <nc r="G28"/>
  </rcc>
  <rcc rId="70743" sId="3" numFmtId="4">
    <oc r="J28">
      <v>2</v>
    </oc>
    <nc r="J28"/>
  </rcc>
  <rcc rId="70744" sId="3" numFmtId="4">
    <oc r="K28">
      <v>125</v>
    </oc>
    <nc r="K28"/>
  </rcc>
  <rcc rId="70745" sId="3">
    <oc r="F29">
      <v>15</v>
    </oc>
    <nc r="F29"/>
  </rcc>
  <rcc rId="70746" sId="3">
    <oc r="G29">
      <v>1022</v>
    </oc>
    <nc r="G29"/>
  </rcc>
  <rcc rId="70747" sId="3" numFmtId="4">
    <oc r="H29">
      <v>1</v>
    </oc>
    <nc r="H29"/>
  </rcc>
  <rcc rId="70748" sId="3">
    <oc r="I29">
      <v>360</v>
    </oc>
    <nc r="I29"/>
  </rcc>
  <rcc rId="70749" sId="3">
    <oc r="J29">
      <v>6</v>
    </oc>
    <nc r="J29"/>
  </rcc>
  <rcc rId="70750" sId="3">
    <oc r="K29">
      <v>1086</v>
    </oc>
    <nc r="K29"/>
  </rcc>
  <rcc rId="70751" sId="3" numFmtId="4">
    <oc r="D30">
      <v>7</v>
    </oc>
    <nc r="D30"/>
  </rcc>
  <rcc rId="70752" sId="3" numFmtId="4">
    <oc r="E30">
      <v>1536</v>
    </oc>
    <nc r="E30"/>
  </rcc>
  <rcc rId="70753" sId="3" numFmtId="4">
    <oc r="F30">
      <v>5</v>
    </oc>
    <nc r="F30"/>
  </rcc>
  <rcc rId="70754" sId="3" numFmtId="4">
    <oc r="G30">
      <v>790</v>
    </oc>
    <nc r="G30"/>
  </rcc>
  <rcc rId="70755" sId="3" numFmtId="4">
    <oc r="D31">
      <v>8</v>
    </oc>
    <nc r="D31"/>
  </rcc>
  <rcc rId="70756" sId="3">
    <oc r="E31">
      <f>80+976</f>
    </oc>
    <nc r="E31"/>
  </rcc>
  <rcc rId="70757" sId="3" numFmtId="4">
    <oc r="F31">
      <v>5</v>
    </oc>
    <nc r="F31"/>
  </rcc>
  <rcc rId="70758" sId="3" numFmtId="4">
    <oc r="G31">
      <v>958</v>
    </oc>
    <nc r="G31"/>
  </rcc>
  <rcc rId="70759" sId="3" numFmtId="4">
    <oc r="J31">
      <v>4</v>
    </oc>
    <nc r="J31"/>
  </rcc>
  <rcc rId="70760" sId="3" numFmtId="4">
    <oc r="K31">
      <v>590</v>
    </oc>
    <nc r="K31"/>
  </rcc>
  <rcc rId="70761" sId="3" numFmtId="4">
    <oc r="D32">
      <v>11</v>
    </oc>
    <nc r="D32"/>
  </rcc>
  <rcc rId="70762" sId="3">
    <oc r="E32">
      <f>1181+220+270</f>
    </oc>
    <nc r="E32"/>
  </rcc>
  <rcc rId="70763" sId="3" numFmtId="4">
    <oc r="F32">
      <v>7</v>
    </oc>
    <nc r="F32"/>
  </rcc>
  <rcc rId="70764" sId="3" numFmtId="4">
    <oc r="G32">
      <v>1290</v>
    </oc>
    <nc r="G32"/>
  </rcc>
  <rcc rId="70765" sId="3" numFmtId="4">
    <oc r="J32">
      <v>3</v>
    </oc>
    <nc r="J32"/>
  </rcc>
  <rcc rId="70766" sId="3" numFmtId="4">
    <oc r="K32">
      <v>240</v>
    </oc>
    <nc r="K32"/>
  </rcc>
  <rcc rId="70767" sId="3" numFmtId="4">
    <oc r="F33">
      <v>6</v>
    </oc>
    <nc r="F33"/>
  </rcc>
  <rcc rId="70768" sId="3" numFmtId="4">
    <oc r="G33">
      <v>1700</v>
    </oc>
    <nc r="G33"/>
  </rcc>
  <rcc rId="70769" sId="3" numFmtId="4">
    <oc r="J33">
      <v>3</v>
    </oc>
    <nc r="J33"/>
  </rcc>
  <rcc rId="70770" sId="3" numFmtId="4">
    <oc r="K33">
      <v>335</v>
    </oc>
    <nc r="K33"/>
  </rcc>
  <rcc rId="70771" sId="3" numFmtId="4">
    <oc r="D34">
      <v>10</v>
    </oc>
    <nc r="D34"/>
  </rcc>
  <rcc rId="70772" sId="3" numFmtId="4">
    <oc r="E34">
      <v>250</v>
    </oc>
    <nc r="E34"/>
  </rcc>
  <rcc rId="70773" sId="3" numFmtId="4">
    <oc r="F34">
      <v>3</v>
    </oc>
    <nc r="F34"/>
  </rcc>
  <rcc rId="70774" sId="3" numFmtId="4">
    <oc r="G34">
      <v>91</v>
    </oc>
    <nc r="G34"/>
  </rcc>
  <rcc rId="70775" sId="3" numFmtId="4">
    <oc r="J34">
      <v>1</v>
    </oc>
    <nc r="J34"/>
  </rcc>
  <rcc rId="70776" sId="3" numFmtId="4">
    <oc r="K34">
      <v>8</v>
    </oc>
    <nc r="K34"/>
  </rcc>
  <rcc rId="70777" sId="3" numFmtId="4">
    <oc r="D35">
      <v>7</v>
    </oc>
    <nc r="D35"/>
  </rcc>
  <rcc rId="70778" sId="3" numFmtId="4">
    <oc r="E35">
      <v>700</v>
    </oc>
    <nc r="E35"/>
  </rcc>
  <rcc rId="70779" sId="3" numFmtId="4">
    <oc r="F35">
      <v>4</v>
    </oc>
    <nc r="F35"/>
  </rcc>
  <rcc rId="70780" sId="3" numFmtId="4">
    <oc r="G35">
      <v>684</v>
    </oc>
    <nc r="G35"/>
  </rcc>
  <rcc rId="70781" sId="3" numFmtId="4">
    <oc r="J35">
      <v>1</v>
    </oc>
    <nc r="J35"/>
  </rcc>
  <rcc rId="70782" sId="3" numFmtId="4">
    <oc r="K35">
      <v>5</v>
    </oc>
    <nc r="K35"/>
  </rcc>
  <rcc rId="70783" sId="3">
    <oc r="D36">
      <v>13</v>
    </oc>
    <nc r="D36"/>
  </rcc>
  <rcc rId="70784" sId="3">
    <oc r="E36">
      <v>1730</v>
    </oc>
    <nc r="E36"/>
  </rcc>
  <rcc rId="70785" sId="3">
    <oc r="F36">
      <v>2</v>
    </oc>
    <nc r="F36"/>
  </rcc>
  <rcc rId="70786" sId="3">
    <oc r="G36">
      <v>165</v>
    </oc>
    <nc r="G36"/>
  </rcc>
  <rcc rId="70787" sId="3">
    <oc r="J36">
      <v>2</v>
    </oc>
    <nc r="J36"/>
  </rcc>
  <rcc rId="70788" sId="3">
    <oc r="K36">
      <v>140</v>
    </oc>
    <nc r="K36"/>
  </rcc>
  <rcc rId="70789" sId="3" numFmtId="4">
    <oc r="D37">
      <v>2</v>
    </oc>
    <nc r="D37"/>
  </rcc>
  <rcc rId="70790" sId="3" numFmtId="4">
    <oc r="E37">
      <v>47</v>
    </oc>
    <nc r="E37"/>
  </rcc>
  <rcc rId="70791" sId="3" numFmtId="4">
    <oc r="F37">
      <v>2</v>
    </oc>
    <nc r="F37"/>
  </rcc>
  <rcc rId="70792" sId="3" numFmtId="4">
    <oc r="D38">
      <v>7</v>
    </oc>
    <nc r="D38"/>
  </rcc>
  <rcc rId="70793" sId="3" numFmtId="4">
    <oc r="E38">
      <v>766</v>
    </oc>
    <nc r="E38"/>
  </rcc>
  <rcc rId="70794" sId="3" numFmtId="4">
    <oc r="F38">
      <v>3</v>
    </oc>
    <nc r="F38"/>
  </rcc>
  <rcc rId="70795" sId="3" numFmtId="4">
    <oc r="G38">
      <v>20</v>
    </oc>
    <nc r="G38"/>
  </rcc>
  <rcc rId="70796" sId="3" numFmtId="4">
    <oc r="J38">
      <v>2</v>
    </oc>
    <nc r="J38"/>
  </rcc>
  <rcc rId="70797" sId="3" numFmtId="4">
    <oc r="K38">
      <v>20</v>
    </oc>
    <nc r="K38"/>
  </rcc>
  <rcc rId="70798" sId="3" numFmtId="4">
    <oc r="F39">
      <v>2</v>
    </oc>
    <nc r="F39"/>
  </rcc>
  <rcc rId="70799" sId="3" numFmtId="4">
    <oc r="G39">
      <v>950</v>
    </oc>
    <nc r="G39"/>
  </rcc>
  <rcc rId="70800" sId="3" numFmtId="4">
    <oc r="J39">
      <v>1</v>
    </oc>
    <nc r="J39"/>
  </rcc>
  <rcc rId="70801" sId="3" numFmtId="4">
    <oc r="K39">
      <v>60</v>
    </oc>
    <nc r="K39"/>
  </rcc>
  <rcc rId="70802" sId="3" numFmtId="4">
    <oc r="D40">
      <v>3</v>
    </oc>
    <nc r="D40"/>
  </rcc>
  <rcc rId="70803" sId="3" numFmtId="4">
    <oc r="E40">
      <v>310</v>
    </oc>
    <nc r="E40"/>
  </rcc>
  <rcc rId="70804" sId="3" numFmtId="4">
    <oc r="D41">
      <v>3</v>
    </oc>
    <nc r="D41"/>
  </rcc>
  <rcc rId="70805" sId="3" numFmtId="4">
    <oc r="E41">
      <v>300</v>
    </oc>
    <nc r="E41"/>
  </rcc>
  <rcc rId="70806" sId="3" numFmtId="4">
    <oc r="F41">
      <v>2</v>
    </oc>
    <nc r="F41"/>
  </rcc>
  <rcc rId="70807" sId="3" numFmtId="4">
    <oc r="G41">
      <v>180</v>
    </oc>
    <nc r="G41"/>
  </rcc>
  <rcc rId="70808" sId="3" numFmtId="4">
    <oc r="J41">
      <v>1</v>
    </oc>
    <nc r="J41"/>
  </rcc>
  <rcc rId="70809" sId="3" numFmtId="4">
    <oc r="K41">
      <v>15</v>
    </oc>
    <nc r="K41"/>
  </rcc>
  <rcc rId="70810" sId="3" numFmtId="4">
    <oc r="F42">
      <v>2</v>
    </oc>
    <nc r="F42"/>
  </rcc>
  <rcc rId="70811" sId="3" numFmtId="4">
    <oc r="G42">
      <v>265</v>
    </oc>
    <nc r="G42"/>
  </rcc>
  <rcc rId="70812" sId="3" numFmtId="4">
    <oc r="D43">
      <v>2</v>
    </oc>
    <nc r="D43"/>
  </rcc>
  <rcc rId="70813" sId="3" numFmtId="4">
    <oc r="E43">
      <v>370</v>
    </oc>
    <nc r="E43"/>
  </rcc>
  <rcc rId="70814" sId="3" numFmtId="4">
    <oc r="F43">
      <v>2</v>
    </oc>
    <nc r="F43"/>
  </rcc>
  <rcc rId="70815" sId="3" numFmtId="4">
    <oc r="G43">
      <v>260</v>
    </oc>
    <nc r="G43"/>
  </rcc>
  <rcc rId="70816" sId="3" numFmtId="4">
    <oc r="D44">
      <v>4</v>
    </oc>
    <nc r="D44"/>
  </rcc>
  <rcc rId="70817" sId="3" numFmtId="4">
    <oc r="E44">
      <v>270</v>
    </oc>
    <nc r="E44"/>
  </rcc>
  <rcc rId="70818" sId="3" numFmtId="4">
    <oc r="F44">
      <v>2</v>
    </oc>
    <nc r="F44"/>
  </rcc>
  <rcc rId="70819" sId="3" numFmtId="4">
    <oc r="G44">
      <v>195</v>
    </oc>
    <nc r="G44"/>
  </rcc>
  <rcc rId="70820" sId="3" numFmtId="4">
    <oc r="J44">
      <v>3</v>
    </oc>
    <nc r="J44"/>
  </rcc>
  <rcc rId="70821" sId="3" numFmtId="4">
    <oc r="K44">
      <v>45</v>
    </oc>
    <nc r="K44"/>
  </rcc>
  <rcc rId="70822" sId="3" numFmtId="4">
    <oc r="D45">
      <v>1</v>
    </oc>
    <nc r="D45"/>
  </rcc>
  <rcc rId="70823" sId="3" numFmtId="4">
    <oc r="E45">
      <v>60</v>
    </oc>
    <nc r="E45"/>
  </rcc>
  <rcc rId="70824" sId="3" numFmtId="4">
    <oc r="F45">
      <v>1</v>
    </oc>
    <nc r="F45"/>
  </rcc>
  <rcc rId="70825" sId="3" numFmtId="4">
    <oc r="G45">
      <v>60</v>
    </oc>
    <nc r="G45"/>
  </rcc>
  <rcc rId="70826" sId="3" numFmtId="4">
    <oc r="D46">
      <v>7</v>
    </oc>
    <nc r="D46"/>
  </rcc>
  <rcc rId="70827" sId="3" numFmtId="4">
    <oc r="E46">
      <v>4200</v>
    </oc>
    <nc r="E46"/>
  </rcc>
  <rcc rId="70828" sId="3" numFmtId="4">
    <oc r="F46">
      <v>2</v>
    </oc>
    <nc r="F46"/>
  </rcc>
  <rcc rId="70829" sId="3" numFmtId="4">
    <oc r="G46">
      <v>1765</v>
    </oc>
    <nc r="G46"/>
  </rcc>
  <rcc rId="70830" sId="3" numFmtId="4">
    <oc r="J46">
      <v>2</v>
    </oc>
    <nc r="J46"/>
  </rcc>
  <rcc rId="70831" sId="3" numFmtId="4">
    <oc r="K46">
      <v>90</v>
    </oc>
    <nc r="K46"/>
  </rcc>
  <rcc rId="70832" sId="3" numFmtId="4">
    <oc r="D47">
      <v>3</v>
    </oc>
    <nc r="D47"/>
  </rcc>
  <rcc rId="70833" sId="3" numFmtId="4">
    <oc r="E47">
      <v>840</v>
    </oc>
    <nc r="E47"/>
  </rcc>
  <rcc rId="70834" sId="3" numFmtId="4">
    <oc r="F47">
      <v>2</v>
    </oc>
    <nc r="F47"/>
  </rcc>
  <rcc rId="70835" sId="3" numFmtId="4">
    <oc r="G47">
      <v>270</v>
    </oc>
    <nc r="G47"/>
  </rcc>
  <rcc rId="70836" sId="3" numFmtId="4">
    <oc r="F48">
      <v>3</v>
    </oc>
    <nc r="F48"/>
  </rcc>
  <rcc rId="70837" sId="3">
    <oc r="G48">
      <f>85+320</f>
    </oc>
    <nc r="G48"/>
  </rcc>
  <rcc rId="70838" sId="3">
    <oc r="D49">
      <v>16</v>
    </oc>
    <nc r="D49"/>
  </rcc>
  <rcc rId="70839" sId="3">
    <oc r="E49">
      <f>145+1665+495</f>
    </oc>
    <nc r="E49"/>
  </rcc>
  <rcc rId="70840" sId="3">
    <oc r="F49">
      <v>3</v>
    </oc>
    <nc r="F49"/>
  </rcc>
  <rcc rId="70841" sId="3">
    <oc r="G49">
      <v>1800</v>
    </oc>
    <nc r="G49"/>
  </rcc>
  <rcc rId="70842" sId="3" numFmtId="4">
    <oc r="D50">
      <v>2</v>
    </oc>
    <nc r="D50"/>
  </rcc>
  <rcc rId="70843" sId="3" numFmtId="4">
    <oc r="E50">
      <v>324</v>
    </oc>
    <nc r="E50"/>
  </rcc>
  <rcc rId="70844" sId="3" numFmtId="4">
    <oc r="F50">
      <v>1</v>
    </oc>
    <nc r="F50"/>
  </rcc>
  <rcc rId="70845" sId="3" numFmtId="4">
    <oc r="G50">
      <v>15</v>
    </oc>
    <nc r="G50"/>
  </rcc>
  <rcc rId="70846" sId="3" numFmtId="4">
    <oc r="D51">
      <v>6</v>
    </oc>
    <nc r="D51"/>
  </rcc>
  <rcc rId="70847" sId="3" numFmtId="4">
    <oc r="E51">
      <v>860</v>
    </oc>
    <nc r="E51"/>
  </rcc>
  <rcc rId="70848" sId="3" numFmtId="4">
    <oc r="F51">
      <v>1</v>
    </oc>
    <nc r="F51"/>
  </rcc>
  <rcc rId="70849" sId="3" numFmtId="4">
    <oc r="G51">
      <v>100</v>
    </oc>
    <nc r="G51"/>
  </rcc>
  <rcc rId="70850" sId="3" numFmtId="4">
    <oc r="D52">
      <v>7</v>
    </oc>
    <nc r="D52"/>
  </rcc>
  <rcc rId="70851" sId="3">
    <oc r="E52">
      <f>665+390</f>
    </oc>
    <nc r="E52"/>
  </rcc>
  <rcc rId="70852" sId="3" numFmtId="4">
    <oc r="F52">
      <v>3</v>
    </oc>
    <nc r="F52"/>
  </rcc>
  <rcc rId="70853" sId="3" numFmtId="4">
    <oc r="G52">
      <v>130</v>
    </oc>
    <nc r="G52"/>
  </rcc>
  <rcc rId="70854" sId="3" numFmtId="4">
    <oc r="J52">
      <v>2</v>
    </oc>
    <nc r="J52"/>
  </rcc>
  <rcc rId="70855" sId="3" numFmtId="4">
    <oc r="K52">
      <v>100</v>
    </oc>
    <nc r="K52"/>
  </rcc>
  <rcc rId="70856" sId="3" numFmtId="4">
    <oc r="D53">
      <v>1</v>
    </oc>
    <nc r="D53"/>
  </rcc>
  <rcc rId="70857" sId="3" numFmtId="4">
    <oc r="E53">
      <v>25</v>
    </oc>
    <nc r="E53"/>
  </rcc>
  <rcc rId="70858" sId="3" numFmtId="4">
    <oc r="F53">
      <v>1</v>
    </oc>
    <nc r="F53"/>
  </rcc>
  <rcc rId="70859" sId="3" numFmtId="4">
    <oc r="G53">
      <v>25</v>
    </oc>
    <nc r="G53"/>
  </rcc>
  <rcc rId="70860" sId="3" numFmtId="4">
    <oc r="D54">
      <v>6</v>
    </oc>
    <nc r="D54"/>
  </rcc>
  <rcc rId="70861" sId="3" numFmtId="4">
    <oc r="E54">
      <v>1285</v>
    </oc>
    <nc r="E54"/>
  </rcc>
  <rcc rId="70862" sId="3" numFmtId="4">
    <oc r="F54">
      <v>1</v>
    </oc>
    <nc r="F54"/>
  </rcc>
  <rcc rId="70863" sId="3" numFmtId="4">
    <oc r="G54">
      <v>15</v>
    </oc>
    <nc r="G54"/>
  </rcc>
  <rcc rId="70864" sId="3" numFmtId="4">
    <oc r="D56">
      <v>1</v>
    </oc>
    <nc r="D56"/>
  </rcc>
  <rcc rId="70865" sId="3" numFmtId="4">
    <oc r="E56">
      <v>40</v>
    </oc>
    <nc r="E56"/>
  </rcc>
  <rcc rId="70866" sId="3" numFmtId="4">
    <oc r="F56">
      <v>1</v>
    </oc>
    <nc r="F56"/>
  </rcc>
  <rcc rId="70867" sId="3" numFmtId="4">
    <oc r="G56">
      <v>40</v>
    </oc>
    <nc r="G56"/>
  </rcc>
  <rcc rId="70868" sId="3" numFmtId="4">
    <oc r="D57">
      <v>1</v>
    </oc>
    <nc r="D57"/>
  </rcc>
  <rcc rId="70869" sId="3" numFmtId="4">
    <oc r="E57">
      <v>14</v>
    </oc>
    <nc r="E57"/>
  </rcc>
  <rcc rId="70870" sId="3" numFmtId="4">
    <oc r="F57">
      <v>1</v>
    </oc>
    <nc r="F57"/>
  </rcc>
  <rcc rId="70871" sId="3" numFmtId="4">
    <oc r="G57">
      <v>14</v>
    </oc>
    <nc r="G57"/>
  </rcc>
  <rcc rId="70872" sId="3" numFmtId="4">
    <oc r="D58">
      <v>1</v>
    </oc>
    <nc r="D58"/>
  </rcc>
  <rcc rId="70873" sId="3" numFmtId="4">
    <oc r="E58">
      <v>40</v>
    </oc>
    <nc r="E58"/>
  </rcc>
  <rcc rId="70874" sId="3" numFmtId="4">
    <oc r="F58">
      <v>1</v>
    </oc>
    <nc r="F58"/>
  </rcc>
  <rcc rId="70875" sId="3" numFmtId="4">
    <oc r="G58">
      <v>40</v>
    </oc>
    <nc r="G58"/>
  </rcc>
  <rcc rId="70876" sId="3" numFmtId="4">
    <oc r="D60">
      <v>2</v>
    </oc>
    <nc r="D60"/>
  </rcc>
  <rcc rId="70877" sId="3" numFmtId="4">
    <oc r="E60">
      <v>103</v>
    </oc>
    <nc r="E60"/>
  </rcc>
  <rcc rId="70878" sId="3" numFmtId="4">
    <oc r="F60">
      <v>1</v>
    </oc>
    <nc r="F60"/>
  </rcc>
  <rcc rId="70879" sId="3" numFmtId="4">
    <oc r="G60">
      <v>12</v>
    </oc>
    <nc r="G60"/>
  </rcc>
  <rcc rId="70880" sId="3" numFmtId="4">
    <oc r="J60">
      <v>2</v>
    </oc>
    <nc r="J60"/>
  </rcc>
  <rcc rId="70881" sId="3" numFmtId="4">
    <oc r="K60">
      <v>54</v>
    </oc>
    <nc r="K60"/>
  </rcc>
  <rcc rId="70882" sId="3" numFmtId="4">
    <oc r="D61">
      <v>1</v>
    </oc>
    <nc r="D61"/>
  </rcc>
  <rcc rId="70883" sId="3" numFmtId="4">
    <oc r="E61">
      <v>400</v>
    </oc>
    <nc r="E61"/>
  </rcc>
  <rcc rId="70884" sId="3" numFmtId="4">
    <oc r="F61">
      <v>1</v>
    </oc>
    <nc r="F61"/>
  </rcc>
  <rcc rId="70885" sId="3" numFmtId="4">
    <oc r="G61">
      <v>400</v>
    </oc>
    <nc r="G61"/>
  </rcc>
  <rcc rId="70886" sId="3" numFmtId="4">
    <oc r="D63">
      <v>5</v>
    </oc>
    <nc r="D63"/>
  </rcc>
  <rcc rId="70887" sId="3">
    <oc r="E63">
      <f>350+380+490</f>
    </oc>
    <nc r="E63"/>
  </rcc>
  <rcc rId="70888" sId="3" numFmtId="4">
    <oc r="F63">
      <v>1</v>
    </oc>
    <nc r="F63"/>
  </rcc>
  <rcc rId="70889" sId="3">
    <oc r="G63">
      <f>350</f>
    </oc>
    <nc r="G63"/>
  </rcc>
  <rcc rId="70890" sId="3">
    <oc r="D64">
      <f>SUM(D23:D63)</f>
    </oc>
    <nc r="D64"/>
  </rcc>
  <rcc rId="70891" sId="3">
    <oc r="E64">
      <f>SUM(E23:E63)</f>
    </oc>
    <nc r="E64"/>
  </rcc>
  <rcc rId="70892" sId="3">
    <oc r="F64">
      <f>SUM(F23:F63)</f>
    </oc>
    <nc r="F64"/>
  </rcc>
  <rcc rId="70893" sId="3">
    <oc r="G64">
      <f>SUM(G23:G63)</f>
    </oc>
    <nc r="G64"/>
  </rcc>
  <rcc rId="70894" sId="3">
    <oc r="H64">
      <f>SUM(H23:H63)</f>
    </oc>
    <nc r="H64"/>
  </rcc>
  <rcc rId="70895" sId="3">
    <oc r="I64">
      <f>SUM(I23:I63)</f>
    </oc>
    <nc r="I64"/>
  </rcc>
  <rcc rId="70896" sId="3">
    <oc r="J64">
      <f>SUM(J23:J63)</f>
    </oc>
    <nc r="J64"/>
  </rcc>
  <rcc rId="70897" sId="3">
    <oc r="K64">
      <f>SUM(K23:K63)</f>
    </oc>
    <nc r="K64"/>
  </rcc>
  <rcc rId="70898" sId="3">
    <oc r="L64">
      <f>SUM(L23:L63)</f>
    </oc>
    <nc r="L64"/>
  </rcc>
  <rcc rId="70899" sId="3" numFmtId="4">
    <oc r="H65">
      <v>0</v>
    </oc>
    <nc r="H65"/>
  </rcc>
  <rcc rId="70900" sId="3" numFmtId="4">
    <oc r="D66">
      <v>10</v>
    </oc>
    <nc r="D66"/>
  </rcc>
  <rcc rId="70901" sId="3" numFmtId="4">
    <oc r="E66">
      <v>976</v>
    </oc>
    <nc r="E66"/>
  </rcc>
  <rcc rId="70902" sId="3" numFmtId="4">
    <oc r="F66">
      <v>5</v>
    </oc>
    <nc r="F66"/>
  </rcc>
  <rcc rId="70903" sId="3" numFmtId="4">
    <oc r="G66">
      <v>170</v>
    </oc>
    <nc r="G66"/>
  </rcc>
  <rcc rId="70904" sId="3" numFmtId="4">
    <oc r="J66">
      <v>2</v>
    </oc>
    <nc r="J66"/>
  </rcc>
  <rcc rId="70905" sId="3" numFmtId="4">
    <oc r="K66">
      <v>170</v>
    </oc>
    <nc r="K66"/>
  </rcc>
  <rcc rId="70906" sId="3" numFmtId="4">
    <oc r="F67">
      <v>5</v>
    </oc>
    <nc r="F67"/>
  </rcc>
  <rcc rId="70907" sId="3" numFmtId="4">
    <oc r="G67">
      <v>240</v>
    </oc>
    <nc r="G67"/>
  </rcc>
  <rcc rId="70908" sId="3" numFmtId="4">
    <oc r="J67">
      <v>1</v>
    </oc>
    <nc r="J67"/>
  </rcc>
  <rcc rId="70909" sId="3" numFmtId="4">
    <oc r="K67">
      <v>70</v>
    </oc>
    <nc r="K67"/>
  </rcc>
  <rcc rId="70910" sId="3" numFmtId="4">
    <oc r="D68">
      <v>4</v>
    </oc>
    <nc r="D68"/>
  </rcc>
  <rcc rId="70911" sId="3" numFmtId="4">
    <oc r="E68">
      <v>358</v>
    </oc>
    <nc r="E68"/>
  </rcc>
  <rcc rId="70912" sId="3" numFmtId="4">
    <oc r="F68">
      <v>2</v>
    </oc>
    <nc r="F68"/>
  </rcc>
  <rcc rId="70913" sId="3" numFmtId="4">
    <oc r="G68">
      <v>50</v>
    </oc>
    <nc r="G68"/>
  </rcc>
  <rcc rId="70914" sId="3" numFmtId="4">
    <oc r="J68">
      <v>1</v>
    </oc>
    <nc r="J68"/>
  </rcc>
  <rcc rId="70915" sId="3" numFmtId="4">
    <oc r="K68">
      <v>15</v>
    </oc>
    <nc r="K68"/>
  </rcc>
  <rcc rId="70916" sId="3" numFmtId="4">
    <oc r="F69">
      <v>2</v>
    </oc>
    <nc r="F69"/>
  </rcc>
  <rcc rId="70917" sId="3" numFmtId="4">
    <oc r="G69">
      <v>40</v>
    </oc>
    <nc r="G69"/>
  </rcc>
  <rcc rId="70918" sId="3" numFmtId="4">
    <oc r="D70">
      <v>5</v>
    </oc>
    <nc r="D70"/>
  </rcc>
  <rcc rId="70919" sId="3" numFmtId="4">
    <oc r="E70">
      <v>155</v>
    </oc>
    <nc r="E70"/>
  </rcc>
  <rcc rId="70920" sId="3" numFmtId="4">
    <oc r="F70">
      <v>2</v>
    </oc>
    <nc r="F70"/>
  </rcc>
  <rcc rId="70921" sId="3" numFmtId="4">
    <oc r="G70">
      <v>65</v>
    </oc>
    <nc r="G70"/>
  </rcc>
  <rcc rId="70922" sId="3" numFmtId="4">
    <oc r="J70">
      <v>1</v>
    </oc>
    <nc r="J70"/>
  </rcc>
  <rcc rId="70923" sId="3" numFmtId="4">
    <oc r="K70">
      <v>15</v>
    </oc>
    <nc r="K70"/>
  </rcc>
  <rcc rId="70924" sId="3" numFmtId="4">
    <oc r="D71">
      <v>3</v>
    </oc>
    <nc r="D71"/>
  </rcc>
  <rcc rId="70925" sId="3" numFmtId="4">
    <oc r="E71">
      <v>106</v>
    </oc>
    <nc r="E71"/>
  </rcc>
  <rcc rId="70926" sId="3" numFmtId="4">
    <oc r="F71">
      <v>1</v>
    </oc>
    <nc r="F71"/>
  </rcc>
  <rcc rId="70927" sId="3" numFmtId="4">
    <oc r="G71">
      <v>52</v>
    </oc>
    <nc r="G71"/>
  </rcc>
  <rcc rId="70928" sId="3" numFmtId="4">
    <oc r="F73">
      <v>1</v>
    </oc>
    <nc r="F73"/>
  </rcc>
  <rcc rId="70929" sId="3" numFmtId="4">
    <oc r="G73">
      <v>30</v>
    </oc>
    <nc r="G73"/>
  </rcc>
  <rcc rId="70930" sId="3" numFmtId="4">
    <oc r="D77">
      <v>4</v>
    </oc>
    <nc r="D77"/>
  </rcc>
  <rcc rId="70931" sId="3" numFmtId="4">
    <oc r="E77">
      <v>280</v>
    </oc>
    <nc r="E77"/>
  </rcc>
  <rcc rId="70932" sId="3" numFmtId="4">
    <oc r="F77">
      <v>2</v>
    </oc>
    <nc r="F77"/>
  </rcc>
  <rcc rId="70933" sId="3" numFmtId="4">
    <oc r="G77">
      <v>70</v>
    </oc>
    <nc r="G77"/>
  </rcc>
  <rcc rId="70934" sId="3" numFmtId="4">
    <oc r="J77">
      <v>1</v>
    </oc>
    <nc r="J77"/>
  </rcc>
  <rcc rId="70935" sId="3" numFmtId="4">
    <oc r="K77">
      <v>40</v>
    </oc>
    <nc r="K77"/>
  </rcc>
  <rcc rId="70936" sId="3" numFmtId="4">
    <oc r="D78">
      <v>3</v>
    </oc>
    <nc r="D78"/>
  </rcc>
  <rcc rId="70937" sId="3" numFmtId="4">
    <oc r="E78">
      <v>75</v>
    </oc>
    <nc r="E78"/>
  </rcc>
  <rcc rId="70938" sId="3" numFmtId="4">
    <oc r="F78">
      <v>1</v>
    </oc>
    <nc r="F78"/>
  </rcc>
  <rcc rId="70939" sId="3" numFmtId="4">
    <oc r="G78">
      <v>50</v>
    </oc>
    <nc r="G78"/>
  </rcc>
  <rcc rId="70940" sId="3" numFmtId="4">
    <oc r="D79">
      <v>1</v>
    </oc>
    <nc r="D79"/>
  </rcc>
  <rcc rId="70941" sId="3" numFmtId="4">
    <oc r="E79">
      <v>15</v>
    </oc>
    <nc r="E79"/>
  </rcc>
  <rcc rId="70942" sId="3" numFmtId="4">
    <oc r="F79">
      <v>1</v>
    </oc>
    <nc r="F79"/>
  </rcc>
  <rcc rId="70943" sId="3" numFmtId="4">
    <oc r="G79">
      <v>10</v>
    </oc>
    <nc r="G79"/>
  </rcc>
  <rcc rId="70944" sId="3" numFmtId="4">
    <oc r="D81">
      <v>2</v>
    </oc>
    <nc r="D81"/>
  </rcc>
  <rcc rId="70945" sId="3" numFmtId="4">
    <oc r="E81">
      <v>30</v>
    </oc>
    <nc r="E81"/>
  </rcc>
  <rcc rId="70946" sId="3" numFmtId="4">
    <oc r="F81">
      <v>2</v>
    </oc>
    <nc r="F81"/>
  </rcc>
  <rcc rId="70947" sId="3" numFmtId="4">
    <oc r="G81">
      <v>30</v>
    </oc>
    <nc r="G81"/>
  </rcc>
  <rcc rId="70948" sId="3" numFmtId="4">
    <oc r="J81">
      <v>2</v>
    </oc>
    <nc r="J81"/>
  </rcc>
  <rcc rId="70949" sId="3" numFmtId="4">
    <oc r="K81">
      <v>30</v>
    </oc>
    <nc r="K81"/>
  </rcc>
  <rcc rId="70950" sId="3" numFmtId="4">
    <oc r="D83">
      <v>1</v>
    </oc>
    <nc r="D83"/>
  </rcc>
  <rcc rId="70951" sId="3" numFmtId="4">
    <oc r="E83">
      <v>5</v>
    </oc>
    <nc r="E83"/>
  </rcc>
  <rcc rId="70952" sId="3" numFmtId="4">
    <oc r="F83">
      <v>1</v>
    </oc>
    <nc r="F83"/>
  </rcc>
  <rcc rId="70953" sId="3" numFmtId="4">
    <oc r="G83">
      <v>5</v>
    </oc>
    <nc r="G83"/>
  </rcc>
  <rcc rId="70954" sId="3" numFmtId="4">
    <oc r="D84">
      <v>2</v>
    </oc>
    <nc r="D84"/>
  </rcc>
  <rcc rId="70955" sId="3" numFmtId="4">
    <oc r="E84">
      <v>44</v>
    </oc>
    <nc r="E84"/>
  </rcc>
  <rcc rId="70956" sId="3" numFmtId="4">
    <oc r="F84">
      <v>1</v>
    </oc>
    <nc r="F84"/>
  </rcc>
  <rcc rId="70957" sId="3" numFmtId="4">
    <oc r="G84">
      <v>14</v>
    </oc>
    <nc r="G84"/>
  </rcc>
  <rcc rId="70958" sId="3" numFmtId="4">
    <oc r="D85">
      <v>4</v>
    </oc>
    <nc r="D85"/>
  </rcc>
  <rcc rId="70959" sId="3" numFmtId="4">
    <oc r="E85">
      <v>180</v>
    </oc>
    <nc r="E85"/>
  </rcc>
  <rcc rId="70960" sId="3" numFmtId="4">
    <oc r="F85">
      <v>2</v>
    </oc>
    <nc r="F85"/>
  </rcc>
  <rcc rId="70961" sId="3" numFmtId="4">
    <oc r="G85">
      <v>70</v>
    </oc>
    <nc r="G85"/>
  </rcc>
  <rcc rId="70962" sId="3" numFmtId="4">
    <oc r="D86">
      <v>1</v>
    </oc>
    <nc r="D86"/>
  </rcc>
  <rcc rId="70963" sId="3" numFmtId="4">
    <oc r="E86">
      <v>15</v>
    </oc>
    <nc r="E86"/>
  </rcc>
  <rcc rId="70964" sId="3" numFmtId="4">
    <oc r="F86">
      <v>1</v>
    </oc>
    <nc r="F86"/>
  </rcc>
  <rcc rId="70965" sId="3" numFmtId="4">
    <oc r="G86">
      <v>15</v>
    </oc>
    <nc r="G86"/>
  </rcc>
  <rcc rId="70966" sId="3" numFmtId="4">
    <oc r="D88">
      <v>8</v>
    </oc>
    <nc r="D88"/>
  </rcc>
  <rcc rId="70967" sId="3" numFmtId="4">
    <oc r="E88">
      <v>378</v>
    </oc>
    <nc r="E88"/>
  </rcc>
  <rcc rId="70968" sId="3" numFmtId="4">
    <oc r="F88">
      <v>1</v>
    </oc>
    <nc r="F88"/>
  </rcc>
  <rcc rId="70969" sId="3" numFmtId="4">
    <oc r="G88">
      <v>59.7</v>
    </oc>
    <nc r="G88"/>
  </rcc>
  <rcc rId="70970" sId="3" numFmtId="4">
    <oc r="D89">
      <v>2</v>
    </oc>
    <nc r="D89"/>
  </rcc>
  <rcc rId="70971" sId="3" numFmtId="4">
    <oc r="E89">
      <v>30</v>
    </oc>
    <nc r="E89"/>
  </rcc>
  <rcc rId="70972" sId="3" numFmtId="4">
    <oc r="F89">
      <v>1</v>
    </oc>
    <nc r="F89"/>
  </rcc>
  <rcc rId="70973" sId="3" numFmtId="4">
    <oc r="G89">
      <v>10</v>
    </oc>
    <nc r="G89"/>
  </rcc>
  <rcc rId="70974" sId="3" numFmtId="4">
    <oc r="D90">
      <v>2</v>
    </oc>
    <nc r="D90"/>
  </rcc>
  <rcc rId="70975" sId="3" numFmtId="4">
    <oc r="E90">
      <v>150</v>
    </oc>
    <nc r="E90"/>
  </rcc>
  <rcc rId="70976" sId="3" numFmtId="4">
    <oc r="F90">
      <v>1</v>
    </oc>
    <nc r="F90"/>
  </rcc>
  <rcc rId="70977" sId="3" numFmtId="4">
    <oc r="G90">
      <v>7</v>
    </oc>
    <nc r="G90"/>
  </rcc>
  <rcc rId="70978" sId="3" numFmtId="4">
    <oc r="D91">
      <v>1</v>
    </oc>
    <nc r="D91"/>
  </rcc>
  <rcc rId="70979" sId="3" numFmtId="4">
    <oc r="E91">
      <v>5</v>
    </oc>
    <nc r="E91"/>
  </rcc>
  <rcc rId="70980" sId="3" numFmtId="4">
    <oc r="F91">
      <v>1</v>
    </oc>
    <nc r="F91"/>
  </rcc>
  <rcc rId="70981" sId="3" numFmtId="4">
    <oc r="G91">
      <v>5</v>
    </oc>
    <nc r="G91"/>
  </rcc>
  <rcc rId="70982" sId="3" numFmtId="4">
    <oc r="J91">
      <v>1</v>
    </oc>
    <nc r="J91"/>
  </rcc>
  <rcc rId="70983" sId="3" numFmtId="4">
    <oc r="K91">
      <v>5</v>
    </oc>
    <nc r="K91"/>
  </rcc>
  <rcc rId="70984" sId="3" numFmtId="4">
    <oc r="D92">
      <v>1</v>
    </oc>
    <nc r="D92"/>
  </rcc>
  <rcc rId="70985" sId="3" numFmtId="4">
    <oc r="E92">
      <v>140</v>
    </oc>
    <nc r="E92"/>
  </rcc>
  <rcc rId="70986" sId="3" numFmtId="4">
    <oc r="F92">
      <v>1</v>
    </oc>
    <nc r="F92"/>
  </rcc>
  <rcc rId="70987" sId="3" numFmtId="4">
    <oc r="G92">
      <v>140</v>
    </oc>
    <nc r="G92"/>
  </rcc>
  <rcc rId="70988" sId="3" numFmtId="4">
    <oc r="D93">
      <v>5</v>
    </oc>
    <nc r="D93"/>
  </rcc>
  <rcc rId="70989" sId="3" numFmtId="4">
    <oc r="E93">
      <v>143</v>
    </oc>
    <nc r="E93"/>
  </rcc>
  <rcc rId="70990" sId="3" numFmtId="4">
    <oc r="F93">
      <v>2</v>
    </oc>
    <nc r="F93"/>
  </rcc>
  <rcc rId="70991" sId="3" numFmtId="4">
    <oc r="G93">
      <v>28</v>
    </oc>
    <nc r="G93"/>
  </rcc>
  <rcc rId="70992" sId="3" numFmtId="4">
    <oc r="D96">
      <v>1</v>
    </oc>
    <nc r="D96"/>
  </rcc>
  <rcc rId="70993" sId="3" numFmtId="4">
    <oc r="E96">
      <v>350</v>
    </oc>
    <nc r="E96"/>
  </rcc>
  <rcc rId="70994" sId="3" numFmtId="4">
    <oc r="F96">
      <v>1</v>
    </oc>
    <nc r="F96"/>
  </rcc>
  <rcc rId="70995" sId="3" numFmtId="4">
    <oc r="G96">
      <v>350</v>
    </oc>
    <nc r="G96"/>
  </rcc>
  <rcc rId="70996" sId="3" numFmtId="4">
    <oc r="D98">
      <v>5</v>
    </oc>
    <nc r="D98"/>
  </rcc>
  <rcc rId="70997" sId="3" numFmtId="4">
    <oc r="E98">
      <v>460</v>
    </oc>
    <nc r="E98"/>
  </rcc>
  <rcc rId="70998" sId="3" numFmtId="4">
    <oc r="F98">
      <v>1</v>
    </oc>
    <nc r="F98"/>
  </rcc>
  <rcc rId="70999" sId="3" numFmtId="4">
    <oc r="G98">
      <v>60</v>
    </oc>
    <nc r="G98"/>
  </rcc>
  <rcc rId="71000" sId="3" numFmtId="4">
    <oc r="J98">
      <v>1</v>
    </oc>
    <nc r="J98"/>
  </rcc>
  <rcc rId="71001" sId="3" numFmtId="4">
    <oc r="K98">
      <v>60</v>
    </oc>
    <nc r="K98"/>
  </rcc>
  <rcc rId="71002" sId="3" numFmtId="4">
    <oc r="D101">
      <v>1</v>
    </oc>
    <nc r="D101"/>
  </rcc>
  <rcc rId="71003" sId="3" numFmtId="4">
    <oc r="E101">
      <v>70</v>
    </oc>
    <nc r="E101"/>
  </rcc>
  <rcc rId="71004" sId="3" numFmtId="4">
    <oc r="F101">
      <v>1</v>
    </oc>
    <nc r="F101"/>
  </rcc>
  <rcc rId="71005" sId="3" numFmtId="4">
    <oc r="G101">
      <v>70</v>
    </oc>
    <nc r="G101"/>
  </rcc>
  <rcc rId="71006" sId="3" numFmtId="4">
    <oc r="H101">
      <v>0</v>
    </oc>
    <nc r="H101"/>
  </rcc>
  <rcc rId="71007" sId="3">
    <oc r="D102">
      <f>SUM(D66:D101)</f>
    </oc>
    <nc r="D102"/>
  </rcc>
  <rcc rId="71008" sId="3">
    <oc r="E102">
      <f>SUM(E66:E101)</f>
    </oc>
    <nc r="E102"/>
  </rcc>
  <rcc rId="71009" sId="3">
    <oc r="F102">
      <f>SUM(F66:F101)</f>
    </oc>
    <nc r="F102"/>
  </rcc>
  <rcc rId="71010" sId="3">
    <oc r="G102">
      <f>SUM(G66:G101)</f>
    </oc>
    <nc r="G102"/>
  </rcc>
  <rcc rId="71011" sId="3">
    <oc r="H102">
      <f>SUM(H66:H101)</f>
    </oc>
    <nc r="H102"/>
  </rcc>
  <rcc rId="71012" sId="3">
    <oc r="I102">
      <f>SUM(I66:I101)</f>
    </oc>
    <nc r="I102"/>
  </rcc>
  <rcc rId="71013" sId="3">
    <oc r="J102">
      <f>SUM(J66:J101)</f>
    </oc>
    <nc r="J102"/>
  </rcc>
  <rcc rId="71014" sId="3">
    <oc r="K102">
      <f>SUM(K66:K101)</f>
    </oc>
    <nc r="K102"/>
  </rcc>
  <rcc rId="71015" sId="3">
    <oc r="L102">
      <f>SUM(L66:L101)</f>
    </oc>
    <nc r="L102"/>
  </rcc>
  <rcc rId="71016" sId="3" numFmtId="4">
    <oc r="H103">
      <v>0</v>
    </oc>
    <nc r="H103"/>
  </rcc>
  <rcc rId="71017" sId="3" numFmtId="4">
    <oc r="D104">
      <v>25</v>
    </oc>
    <nc r="D104"/>
  </rcc>
  <rcc rId="71018" sId="3" numFmtId="4">
    <oc r="E104">
      <v>5560</v>
    </oc>
    <nc r="E104"/>
  </rcc>
  <rcc rId="71019" sId="3">
    <oc r="F104">
      <v>15</v>
    </oc>
    <nc r="F104"/>
  </rcc>
  <rcc rId="71020" sId="3">
    <oc r="G104">
      <v>1740</v>
    </oc>
    <nc r="G104"/>
  </rcc>
  <rcc rId="71021" sId="3" numFmtId="4">
    <oc r="J104">
      <v>1</v>
    </oc>
    <nc r="J104"/>
  </rcc>
  <rcc rId="71022" sId="3" numFmtId="4">
    <oc r="K104">
      <v>8</v>
    </oc>
    <nc r="K104"/>
  </rcc>
  <rcc rId="71023" sId="3" numFmtId="4">
    <oc r="D105">
      <v>20</v>
    </oc>
    <nc r="D105"/>
  </rcc>
  <rcc rId="71024" sId="3">
    <oc r="E105">
      <f>150+2450</f>
    </oc>
    <nc r="E105"/>
  </rcc>
  <rcc rId="71025" sId="3" numFmtId="4">
    <oc r="F105">
      <v>10</v>
    </oc>
    <nc r="F105"/>
  </rcc>
  <rcc rId="71026" sId="3" numFmtId="4">
    <oc r="G105">
      <v>560</v>
    </oc>
    <nc r="G105"/>
  </rcc>
  <rcc rId="71027" sId="3" numFmtId="4">
    <oc r="D106">
      <v>5</v>
    </oc>
    <nc r="D106"/>
  </rcc>
  <rcc rId="71028" sId="3" numFmtId="4">
    <oc r="E106">
      <v>133</v>
    </oc>
    <nc r="E106"/>
  </rcc>
  <rcc rId="71029" sId="3" numFmtId="4">
    <oc r="F106">
      <v>4</v>
    </oc>
    <nc r="F106"/>
  </rcc>
  <rcc rId="71030" sId="3" numFmtId="4">
    <oc r="G106">
      <v>55</v>
    </oc>
    <nc r="G106"/>
  </rcc>
  <rcc rId="71031" sId="3" numFmtId="4">
    <oc r="D107">
      <v>12</v>
    </oc>
    <nc r="D107"/>
  </rcc>
  <rcc rId="71032" sId="3" numFmtId="4">
    <oc r="E107">
      <v>900</v>
    </oc>
    <nc r="E107"/>
  </rcc>
  <rcc rId="71033" sId="3" numFmtId="4">
    <oc r="F107">
      <v>9</v>
    </oc>
    <nc r="F107"/>
  </rcc>
  <rcc rId="71034" sId="3" numFmtId="4">
    <oc r="G107">
      <v>398</v>
    </oc>
    <nc r="G107"/>
  </rcc>
  <rcc rId="71035" sId="3" numFmtId="4">
    <oc r="J107">
      <v>3</v>
    </oc>
    <nc r="J107"/>
  </rcc>
  <rcc rId="71036" sId="3" numFmtId="4">
    <oc r="K107">
      <v>53</v>
    </oc>
    <nc r="K107"/>
  </rcc>
  <rcc rId="71037" sId="3" numFmtId="4">
    <oc r="D108">
      <v>7</v>
    </oc>
    <nc r="D108"/>
  </rcc>
  <rcc rId="71038" sId="3">
    <oc r="E108">
      <f>505+863</f>
    </oc>
    <nc r="E108"/>
  </rcc>
  <rcc rId="71039" sId="3" numFmtId="4">
    <oc r="F108">
      <v>6</v>
    </oc>
    <nc r="F108"/>
  </rcc>
  <rcc rId="71040" sId="3" numFmtId="4">
    <oc r="G108">
      <v>530</v>
    </oc>
    <nc r="G108"/>
  </rcc>
  <rcc rId="71041" sId="3" numFmtId="4">
    <oc r="J108">
      <v>2</v>
    </oc>
    <nc r="J108"/>
  </rcc>
  <rcc rId="71042" sId="3" numFmtId="4">
    <oc r="K108">
      <v>85</v>
    </oc>
    <nc r="K108"/>
  </rcc>
  <rcc rId="71043" sId="3" numFmtId="4">
    <oc r="D109">
      <v>5</v>
    </oc>
    <nc r="D109"/>
  </rcc>
  <rcc rId="71044" sId="3" numFmtId="4">
    <oc r="E109">
      <v>860</v>
    </oc>
    <nc r="E109"/>
  </rcc>
  <rcc rId="71045" sId="3" numFmtId="4">
    <oc r="F109">
      <v>1</v>
    </oc>
    <nc r="F109"/>
  </rcc>
  <rcc rId="71046" sId="3" numFmtId="4">
    <oc r="G109">
      <v>740</v>
    </oc>
    <nc r="G109"/>
  </rcc>
  <rcc rId="71047" sId="3" numFmtId="4">
    <oc r="D110">
      <v>3</v>
    </oc>
    <nc r="D110"/>
  </rcc>
  <rcc rId="71048" sId="3" numFmtId="4">
    <oc r="E110">
      <v>53</v>
    </oc>
    <nc r="E110"/>
  </rcc>
  <rcc rId="71049" sId="3" numFmtId="4">
    <oc r="F110">
      <v>2</v>
    </oc>
    <nc r="F110"/>
  </rcc>
  <rcc rId="71050" sId="3" numFmtId="4">
    <oc r="G110">
      <v>35</v>
    </oc>
    <nc r="G110"/>
  </rcc>
  <rcc rId="71051" sId="3" numFmtId="4">
    <oc r="F111">
      <v>3</v>
    </oc>
    <nc r="F111"/>
  </rcc>
  <rcc rId="71052" sId="3" numFmtId="4">
    <oc r="G111">
      <v>250</v>
    </oc>
    <nc r="G111"/>
  </rcc>
  <rcc rId="71053" sId="3" numFmtId="4">
    <oc r="F112">
      <v>2</v>
    </oc>
    <nc r="F112"/>
  </rcc>
  <rcc rId="71054" sId="3" numFmtId="4">
    <oc r="G112">
      <v>80</v>
    </oc>
    <nc r="G112"/>
  </rcc>
  <rcc rId="71055" sId="3" numFmtId="4">
    <oc r="D113">
      <v>2</v>
    </oc>
    <nc r="D113"/>
  </rcc>
  <rcc rId="71056" sId="3" numFmtId="4">
    <oc r="E113">
      <v>155</v>
    </oc>
    <nc r="E113"/>
  </rcc>
  <rcc rId="71057" sId="3" numFmtId="4">
    <oc r="F113">
      <v>1</v>
    </oc>
    <nc r="F113"/>
  </rcc>
  <rcc rId="71058" sId="3" numFmtId="4">
    <oc r="G113">
      <v>15</v>
    </oc>
    <nc r="G113"/>
  </rcc>
  <rcc rId="71059" sId="3" numFmtId="4">
    <oc r="J113">
      <v>1</v>
    </oc>
    <nc r="J113"/>
  </rcc>
  <rcc rId="71060" sId="3" numFmtId="4">
    <oc r="K113">
      <v>8</v>
    </oc>
    <nc r="K113"/>
  </rcc>
  <rcc rId="71061" sId="3" numFmtId="4">
    <oc r="D114">
      <v>5</v>
    </oc>
    <nc r="D114"/>
  </rcc>
  <rcc rId="71062" sId="3">
    <oc r="E114">
      <f>70+265</f>
    </oc>
    <nc r="E114"/>
  </rcc>
  <rcc rId="71063" sId="3" numFmtId="4">
    <oc r="F114">
      <v>3</v>
    </oc>
    <nc r="F114"/>
  </rcc>
  <rcc rId="71064" sId="3" numFmtId="4">
    <oc r="G114">
      <v>60</v>
    </oc>
    <nc r="G114"/>
  </rcc>
  <rcc rId="71065" sId="3" numFmtId="4">
    <oc r="D115">
      <v>2</v>
    </oc>
    <nc r="D115"/>
  </rcc>
  <rcc rId="71066" sId="3" numFmtId="4">
    <oc r="E115">
      <v>80</v>
    </oc>
    <nc r="E115"/>
  </rcc>
  <rcc rId="71067" sId="3" numFmtId="4">
    <oc r="F115">
      <v>1</v>
    </oc>
    <nc r="F115"/>
  </rcc>
  <rcc rId="71068" sId="3" numFmtId="4">
    <oc r="G115">
      <v>10</v>
    </oc>
    <nc r="G115"/>
  </rcc>
  <rcc rId="71069" sId="3" numFmtId="4">
    <oc r="D116">
      <v>1</v>
    </oc>
    <nc r="D116"/>
  </rcc>
  <rcc rId="71070" sId="3" numFmtId="4">
    <oc r="E116">
      <v>5</v>
    </oc>
    <nc r="E116"/>
  </rcc>
  <rcc rId="71071" sId="3" numFmtId="4">
    <oc r="F116">
      <v>1</v>
    </oc>
    <nc r="F116"/>
  </rcc>
  <rcc rId="71072" sId="3" numFmtId="4">
    <oc r="G116">
      <v>5</v>
    </oc>
    <nc r="G116"/>
  </rcc>
  <rcc rId="71073" sId="3" numFmtId="4">
    <oc r="D117">
      <v>10</v>
    </oc>
    <nc r="D117"/>
  </rcc>
  <rcc rId="71074" sId="3" numFmtId="4">
    <oc r="E117">
      <v>2125</v>
    </oc>
    <nc r="E117"/>
  </rcc>
  <rcc rId="71075" sId="3" numFmtId="4">
    <oc r="F117">
      <v>3</v>
    </oc>
    <nc r="F117"/>
  </rcc>
  <rcc rId="71076" sId="3" numFmtId="4">
    <oc r="G117">
      <v>1050</v>
    </oc>
    <nc r="G117"/>
  </rcc>
  <rcc rId="71077" sId="3" numFmtId="4">
    <oc r="D118">
      <v>7</v>
    </oc>
    <nc r="D118"/>
  </rcc>
  <rcc rId="71078" sId="3">
    <oc r="E118">
      <f>980+95</f>
    </oc>
    <nc r="E118"/>
  </rcc>
  <rcc rId="71079" sId="3" numFmtId="4">
    <oc r="F118">
      <v>2</v>
    </oc>
    <nc r="F118"/>
  </rcc>
  <rcc rId="71080" sId="3" numFmtId="4">
    <oc r="G118">
      <v>105</v>
    </oc>
    <nc r="G118"/>
  </rcc>
  <rcc rId="71081" sId="3" numFmtId="4">
    <oc r="D119">
      <v>1</v>
    </oc>
    <nc r="D119"/>
  </rcc>
  <rcc rId="71082" sId="3" numFmtId="4">
    <oc r="E119">
      <v>20</v>
    </oc>
    <nc r="E119"/>
  </rcc>
  <rcc rId="71083" sId="3" numFmtId="4">
    <oc r="F119">
      <v>1</v>
    </oc>
    <nc r="F119"/>
  </rcc>
  <rcc rId="71084" sId="3" numFmtId="4">
    <oc r="G119">
      <v>15</v>
    </oc>
    <nc r="G119"/>
  </rcc>
  <rcc rId="71085" sId="3" numFmtId="4">
    <oc r="D122">
      <v>2</v>
    </oc>
    <nc r="D122"/>
  </rcc>
  <rcc rId="71086" sId="3" numFmtId="4">
    <oc r="E122">
      <v>23</v>
    </oc>
    <nc r="E122"/>
  </rcc>
  <rcc rId="71087" sId="3" numFmtId="4">
    <oc r="F122">
      <v>1</v>
    </oc>
    <nc r="F122"/>
  </rcc>
  <rcc rId="71088" sId="3" numFmtId="4">
    <oc r="G122">
      <v>8</v>
    </oc>
    <nc r="G122"/>
  </rcc>
  <rcc rId="71089" sId="3" numFmtId="4">
    <oc r="D123">
      <v>2</v>
    </oc>
    <nc r="D123"/>
  </rcc>
  <rcc rId="71090" sId="3" numFmtId="4">
    <oc r="E123">
      <v>60</v>
    </oc>
    <nc r="E123"/>
  </rcc>
  <rcc rId="71091" sId="3" numFmtId="4">
    <oc r="F123">
      <v>2</v>
    </oc>
    <nc r="F123"/>
  </rcc>
  <rcc rId="71092" sId="3" numFmtId="4">
    <oc r="G123">
      <v>60</v>
    </oc>
    <nc r="G123"/>
  </rcc>
  <rcc rId="71093" sId="3" numFmtId="4">
    <oc r="J123">
      <v>2</v>
    </oc>
    <nc r="J123"/>
  </rcc>
  <rcc rId="71094" sId="3" numFmtId="4">
    <oc r="K123">
      <v>60</v>
    </oc>
    <nc r="K123"/>
  </rcc>
  <rcc rId="71095" sId="3" numFmtId="4">
    <oc r="D124">
      <v>1</v>
    </oc>
    <nc r="D124"/>
  </rcc>
  <rcc rId="71096" sId="3" numFmtId="4">
    <oc r="E124">
      <v>186</v>
    </oc>
    <nc r="E124"/>
  </rcc>
  <rcc rId="71097" sId="3" numFmtId="4">
    <oc r="F124">
      <v>1</v>
    </oc>
    <nc r="F124"/>
  </rcc>
  <rcc rId="71098" sId="3" numFmtId="4">
    <oc r="G124">
      <v>120</v>
    </oc>
    <nc r="G124"/>
  </rcc>
  <rcc rId="71099" sId="3" numFmtId="4">
    <oc r="D128">
      <v>2</v>
    </oc>
    <nc r="D128"/>
  </rcc>
  <rcc rId="71100" sId="3" numFmtId="4">
    <oc r="E128">
      <v>150</v>
    </oc>
    <nc r="E128"/>
  </rcc>
  <rcc rId="71101" sId="3" numFmtId="4">
    <oc r="F128">
      <v>1</v>
    </oc>
    <nc r="F128"/>
  </rcc>
  <rcc rId="71102" sId="3" numFmtId="4">
    <oc r="G128">
      <v>80</v>
    </oc>
    <nc r="G128"/>
  </rcc>
  <rcc rId="71103" sId="3" numFmtId="4">
    <oc r="D129">
      <v>1</v>
    </oc>
    <nc r="D129"/>
  </rcc>
  <rcc rId="71104" sId="3" numFmtId="4">
    <oc r="E129">
      <v>55</v>
    </oc>
    <nc r="E129"/>
  </rcc>
  <rcc rId="71105" sId="3" numFmtId="4">
    <oc r="F129">
      <v>1</v>
    </oc>
    <nc r="F129"/>
  </rcc>
  <rcc rId="71106" sId="3" numFmtId="4">
    <oc r="G129">
      <v>35</v>
    </oc>
    <nc r="G129"/>
  </rcc>
  <rcc rId="71107" sId="3" numFmtId="4">
    <oc r="D130">
      <v>3</v>
    </oc>
    <nc r="D130"/>
  </rcc>
  <rcc rId="71108" sId="3">
    <oc r="E130">
      <f>110+85</f>
    </oc>
    <nc r="E130"/>
  </rcc>
  <rcc rId="71109" sId="3" numFmtId="4">
    <oc r="F130">
      <v>2</v>
    </oc>
    <nc r="F130"/>
  </rcc>
  <rcc rId="71110" sId="3" numFmtId="4">
    <oc r="G130">
      <v>85</v>
    </oc>
    <nc r="G130"/>
  </rcc>
  <rcc rId="71111" sId="3" numFmtId="4">
    <oc r="J130">
      <v>2</v>
    </oc>
    <nc r="J130"/>
  </rcc>
  <rcc rId="71112" sId="3" numFmtId="4">
    <oc r="K130">
      <v>85</v>
    </oc>
    <nc r="K130"/>
  </rcc>
  <rcc rId="71113" sId="3" numFmtId="4">
    <oc r="D135">
      <v>1</v>
    </oc>
    <nc r="D135"/>
  </rcc>
  <rcc rId="71114" sId="3" numFmtId="4">
    <oc r="E135">
      <v>15</v>
    </oc>
    <nc r="E135"/>
  </rcc>
  <rcc rId="71115" sId="3" numFmtId="4">
    <oc r="F135">
      <v>1</v>
    </oc>
    <nc r="F135"/>
  </rcc>
  <rcc rId="71116" sId="3" numFmtId="4">
    <oc r="G135">
      <v>15</v>
    </oc>
    <nc r="G135"/>
  </rcc>
  <rcc rId="71117" sId="3">
    <oc r="F137">
      <v>3</v>
    </oc>
    <nc r="F137"/>
  </rcc>
  <rcc rId="71118" sId="3">
    <oc r="G137">
      <v>138</v>
    </oc>
    <nc r="G137"/>
  </rcc>
  <rcc rId="71119" sId="3">
    <oc r="J137">
      <v>1</v>
    </oc>
    <nc r="J137"/>
  </rcc>
  <rcc rId="71120" sId="3">
    <oc r="K137">
      <v>15</v>
    </oc>
    <nc r="K137"/>
  </rcc>
  <rcc rId="71121" sId="3" numFmtId="4">
    <oc r="D138">
      <v>1</v>
    </oc>
    <nc r="D138"/>
  </rcc>
  <rcc rId="71122" sId="3" numFmtId="4">
    <oc r="E138">
      <v>10</v>
    </oc>
    <nc r="E138"/>
  </rcc>
  <rcc rId="71123" sId="3" numFmtId="4">
    <oc r="F138">
      <v>1</v>
    </oc>
    <nc r="F138"/>
  </rcc>
  <rcc rId="71124" sId="3" numFmtId="4">
    <oc r="G138">
      <v>10</v>
    </oc>
    <nc r="G138"/>
  </rcc>
  <rcc rId="71125" sId="3" numFmtId="4">
    <oc r="J138">
      <v>1</v>
    </oc>
    <nc r="J138"/>
  </rcc>
  <rcc rId="71126" sId="3" numFmtId="4">
    <oc r="K138">
      <v>10</v>
    </oc>
    <nc r="K138"/>
  </rcc>
  <rcc rId="71127" sId="3" numFmtId="4">
    <oc r="F139">
      <v>1</v>
    </oc>
    <nc r="F139"/>
  </rcc>
  <rcc rId="71128" sId="3" numFmtId="4">
    <oc r="G139">
      <v>100</v>
    </oc>
    <nc r="G139"/>
  </rcc>
  <rcc rId="71129" sId="3" numFmtId="4">
    <oc r="J139">
      <v>1</v>
    </oc>
    <nc r="J139"/>
  </rcc>
  <rcc rId="71130" sId="3" numFmtId="4">
    <oc r="K139">
      <v>100</v>
    </oc>
    <nc r="K139"/>
  </rcc>
  <rcc rId="71131" sId="3" numFmtId="4">
    <oc r="D140">
      <v>1</v>
    </oc>
    <nc r="D140"/>
  </rcc>
  <rcc rId="71132" sId="3" numFmtId="4">
    <oc r="E140">
      <v>95</v>
    </oc>
    <nc r="E140"/>
  </rcc>
  <rcc rId="71133" sId="3" numFmtId="4">
    <oc r="F140">
      <v>1</v>
    </oc>
    <nc r="F140"/>
  </rcc>
  <rcc rId="71134" sId="3" numFmtId="4">
    <oc r="G140">
      <v>95</v>
    </oc>
    <nc r="G140"/>
  </rcc>
  <rcc rId="71135" sId="3" numFmtId="4">
    <oc r="D141">
      <v>3</v>
    </oc>
    <nc r="D141"/>
  </rcc>
  <rcc rId="71136" sId="3" numFmtId="4">
    <oc r="E141">
      <v>650</v>
    </oc>
    <nc r="E141"/>
  </rcc>
  <rcc rId="71137" sId="3" numFmtId="4">
    <oc r="F141">
      <v>2</v>
    </oc>
    <nc r="F141"/>
  </rcc>
  <rcc rId="71138" sId="3" numFmtId="4">
    <oc r="G141">
      <v>240</v>
    </oc>
    <nc r="G141"/>
  </rcc>
  <rcc rId="71139" sId="3" numFmtId="4">
    <oc r="J141">
      <v>1</v>
    </oc>
    <nc r="J141"/>
  </rcc>
  <rcc rId="71140" sId="3" numFmtId="4">
    <oc r="K141">
      <v>200</v>
    </oc>
    <nc r="K141"/>
  </rcc>
  <rcc rId="71141" sId="3" numFmtId="4">
    <oc r="D142">
      <v>1</v>
    </oc>
    <nc r="D142"/>
  </rcc>
  <rcc rId="71142" sId="3" numFmtId="4">
    <oc r="E142">
      <v>20</v>
    </oc>
    <nc r="E142"/>
  </rcc>
  <rcc rId="71143" sId="3" numFmtId="4">
    <oc r="F142">
      <v>1</v>
    </oc>
    <nc r="F142"/>
  </rcc>
  <rcc rId="71144" sId="3" numFmtId="4">
    <oc r="G142">
      <v>20</v>
    </oc>
    <nc r="G142"/>
  </rcc>
  <rcc rId="71145" sId="3" numFmtId="4">
    <oc r="D143">
      <v>7</v>
    </oc>
    <nc r="D143"/>
  </rcc>
  <rcc rId="71146" sId="3">
    <oc r="E143">
      <f>760+110+405</f>
    </oc>
    <nc r="E143"/>
  </rcc>
  <rcc rId="71147" sId="3" numFmtId="4">
    <oc r="F143">
      <v>2</v>
    </oc>
    <nc r="F143"/>
  </rcc>
  <rcc rId="71148" sId="3" numFmtId="4">
    <oc r="G143">
      <v>275</v>
    </oc>
    <nc r="G143"/>
  </rcc>
  <rcc rId="71149" sId="3" numFmtId="4">
    <oc r="J143">
      <v>1</v>
    </oc>
    <nc r="J143"/>
  </rcc>
  <rcc rId="71150" sId="3" numFmtId="4">
    <oc r="K143">
      <v>15</v>
    </oc>
    <nc r="K143"/>
  </rcc>
  <rcc rId="71151" sId="3" numFmtId="4">
    <oc r="D145">
      <v>1</v>
    </oc>
    <nc r="D145"/>
  </rcc>
  <rcc rId="71152" sId="3" numFmtId="4">
    <oc r="E145">
      <v>40</v>
    </oc>
    <nc r="E145"/>
  </rcc>
  <rcc rId="71153" sId="3" numFmtId="4">
    <oc r="F145">
      <v>1</v>
    </oc>
    <nc r="F145"/>
  </rcc>
  <rcc rId="71154" sId="3" numFmtId="4">
    <oc r="G145">
      <v>40</v>
    </oc>
    <nc r="G145"/>
  </rcc>
  <rcc rId="71155" sId="3" numFmtId="4">
    <oc r="D146">
      <v>6</v>
    </oc>
    <nc r="D146"/>
  </rcc>
  <rcc rId="71156" sId="3">
    <oc r="E146">
      <f>600+800</f>
    </oc>
    <nc r="E146"/>
  </rcc>
  <rcc rId="71157" sId="3" numFmtId="4">
    <oc r="F146">
      <v>1</v>
    </oc>
    <nc r="F146"/>
  </rcc>
  <rcc rId="71158" sId="3" numFmtId="4">
    <oc r="G146">
      <v>10</v>
    </oc>
    <nc r="G146"/>
  </rcc>
  <rcc rId="71159" sId="3" numFmtId="4">
    <oc r="J146">
      <v>1</v>
    </oc>
    <nc r="J146"/>
  </rcc>
  <rcc rId="71160" sId="3" numFmtId="4">
    <oc r="K146">
      <v>10</v>
    </oc>
    <nc r="K146"/>
  </rcc>
  <rcc rId="71161" sId="3">
    <oc r="D148">
      <v>1</v>
    </oc>
    <nc r="D148"/>
  </rcc>
  <rcc rId="71162" sId="3">
    <oc r="E148">
      <v>40</v>
    </oc>
    <nc r="E148"/>
  </rcc>
  <rcc rId="71163" sId="3">
    <oc r="F148">
      <v>1</v>
    </oc>
    <nc r="F148"/>
  </rcc>
  <rcc rId="71164" sId="3">
    <oc r="G148">
      <v>40</v>
    </oc>
    <nc r="G148"/>
  </rcc>
  <rcc rId="71165" sId="3" numFmtId="4">
    <oc r="D150">
      <v>1</v>
    </oc>
    <nc r="D150"/>
  </rcc>
  <rcc rId="71166" sId="3" numFmtId="4">
    <oc r="E150">
      <v>15</v>
    </oc>
    <nc r="E150"/>
  </rcc>
  <rcc rId="71167" sId="3" numFmtId="4">
    <oc r="F150">
      <v>1</v>
    </oc>
    <nc r="F150"/>
  </rcc>
  <rcc rId="71168" sId="3" numFmtId="4">
    <oc r="G150">
      <v>15</v>
    </oc>
    <nc r="G150"/>
  </rcc>
  <rcc rId="71169" sId="3" numFmtId="4">
    <oc r="H150">
      <v>0</v>
    </oc>
    <nc r="H150"/>
  </rcc>
  <rcc rId="71170" sId="3" numFmtId="4">
    <oc r="F153">
      <v>15</v>
    </oc>
    <nc r="F153"/>
  </rcc>
  <rcc rId="71171" sId="3" numFmtId="4">
    <oc r="G153">
      <v>2560</v>
    </oc>
    <nc r="G153"/>
  </rcc>
  <rcc rId="71172" sId="3" numFmtId="4">
    <oc r="J153">
      <v>1</v>
    </oc>
    <nc r="J153"/>
  </rcc>
  <rcc rId="71173" sId="3" numFmtId="4">
    <oc r="K153">
      <v>40</v>
    </oc>
    <nc r="K153"/>
  </rcc>
  <rcc rId="71174" sId="3" numFmtId="4">
    <oc r="D154">
      <v>20</v>
    </oc>
    <nc r="D154"/>
  </rcc>
  <rcc rId="71175" sId="3" numFmtId="4">
    <oc r="E154">
      <v>2980</v>
    </oc>
    <nc r="E154"/>
  </rcc>
  <rcc rId="71176" sId="3" numFmtId="4">
    <oc r="F154">
      <v>17</v>
    </oc>
    <nc r="F154"/>
  </rcc>
  <rcc rId="71177" sId="3" numFmtId="4">
    <oc r="G154">
      <v>850</v>
    </oc>
    <nc r="G154"/>
  </rcc>
  <rcc rId="71178" sId="3" numFmtId="4">
    <oc r="J154">
      <v>1</v>
    </oc>
    <nc r="J154"/>
  </rcc>
  <rcc rId="71179" sId="3" numFmtId="4">
    <oc r="K154">
      <v>27.8</v>
    </oc>
    <nc r="K154"/>
  </rcc>
  <rcc rId="71180" sId="3" numFmtId="4">
    <oc r="D155">
      <v>5</v>
    </oc>
    <nc r="D155"/>
  </rcc>
  <rcc rId="71181" sId="3" numFmtId="4">
    <oc r="E155">
      <v>265</v>
    </oc>
    <nc r="E155"/>
  </rcc>
  <rcc rId="71182" sId="3" numFmtId="4">
    <oc r="F155">
      <v>3</v>
    </oc>
    <nc r="F155"/>
  </rcc>
  <rcc rId="71183" sId="3" numFmtId="4">
    <oc r="G155">
      <v>100</v>
    </oc>
    <nc r="G155"/>
  </rcc>
  <rcc rId="71184" sId="3" numFmtId="4">
    <oc r="F158">
      <v>1</v>
    </oc>
    <nc r="F158"/>
  </rcc>
  <rcc rId="71185" sId="3" numFmtId="4">
    <oc r="G158">
      <v>35</v>
    </oc>
    <nc r="G158"/>
  </rcc>
  <rcc rId="71186" sId="3">
    <oc r="D159">
      <v>3</v>
    </oc>
    <nc r="D159"/>
  </rcc>
  <rcc rId="71187" sId="3">
    <oc r="E159">
      <v>165</v>
    </oc>
    <nc r="E159"/>
  </rcc>
  <rcc rId="71188" sId="3">
    <oc r="F159">
      <v>1</v>
    </oc>
    <nc r="F159"/>
  </rcc>
  <rcc rId="71189" sId="3">
    <oc r="G159">
      <v>10</v>
    </oc>
    <nc r="G159"/>
  </rcc>
  <rcc rId="71190" sId="3" numFmtId="4">
    <oc r="D165">
      <v>3</v>
    </oc>
    <nc r="D165"/>
  </rcc>
  <rcc rId="71191" sId="3" numFmtId="4">
    <oc r="E165">
      <v>175</v>
    </oc>
    <nc r="E165"/>
  </rcc>
  <rcc rId="71192" sId="3" numFmtId="4">
    <oc r="F165">
      <v>2</v>
    </oc>
    <nc r="F165"/>
  </rcc>
  <rcc rId="71193" sId="3" numFmtId="4">
    <oc r="G165">
      <v>150</v>
    </oc>
    <nc r="G165"/>
  </rcc>
  <rcc rId="71194" sId="3" numFmtId="4">
    <oc r="D167">
      <v>9</v>
    </oc>
    <nc r="D167"/>
  </rcc>
  <rcc rId="71195" sId="3" numFmtId="4">
    <oc r="E167">
      <v>601</v>
    </oc>
    <nc r="E167"/>
  </rcc>
  <rcc rId="71196" sId="3" numFmtId="4">
    <oc r="F167">
      <v>4</v>
    </oc>
    <nc r="F167"/>
  </rcc>
  <rcc rId="71197" sId="3" numFmtId="4">
    <oc r="G167">
      <v>440</v>
    </oc>
    <nc r="G167"/>
  </rcc>
  <rcc rId="71198" sId="3" numFmtId="4">
    <oc r="J167">
      <v>2</v>
    </oc>
    <nc r="J167"/>
  </rcc>
  <rcc rId="71199" sId="3" numFmtId="4">
    <oc r="K167">
      <v>18</v>
    </oc>
    <nc r="K167"/>
  </rcc>
  <rcc rId="71200" sId="3" numFmtId="4">
    <oc r="D168">
      <v>3</v>
    </oc>
    <nc r="D168"/>
  </rcc>
  <rcc rId="71201" sId="3" numFmtId="4">
    <oc r="E168">
      <v>145</v>
    </oc>
    <nc r="E168"/>
  </rcc>
  <rcc rId="71202" sId="3" numFmtId="4">
    <oc r="F168">
      <v>2</v>
    </oc>
    <nc r="F168"/>
  </rcc>
  <rcc rId="71203" sId="3" numFmtId="4">
    <oc r="G168">
      <v>30</v>
    </oc>
    <nc r="G168"/>
  </rcc>
  <rcc rId="71204" sId="3">
    <oc r="D171">
      <v>2</v>
    </oc>
    <nc r="D171"/>
  </rcc>
  <rcc rId="71205" sId="3">
    <oc r="E171">
      <v>38</v>
    </oc>
    <nc r="E171"/>
  </rcc>
  <rcc rId="71206" sId="3">
    <oc r="F171">
      <v>1</v>
    </oc>
    <nc r="F171"/>
  </rcc>
  <rcc rId="71207" sId="3">
    <oc r="G171">
      <v>18</v>
    </oc>
    <nc r="G171"/>
  </rcc>
  <rcc rId="71208" sId="3">
    <oc r="J171">
      <v>1</v>
    </oc>
    <nc r="J171"/>
  </rcc>
  <rcc rId="71209" sId="3">
    <oc r="K171">
      <v>8</v>
    </oc>
    <nc r="K171"/>
  </rcc>
  <rcc rId="71210" sId="3" numFmtId="4">
    <oc r="D172">
      <v>2</v>
    </oc>
    <nc r="D172"/>
  </rcc>
  <rcc rId="71211" sId="3" numFmtId="4">
    <oc r="E172">
      <v>108</v>
    </oc>
    <nc r="E172"/>
  </rcc>
  <rcc rId="71212" sId="3" numFmtId="4">
    <oc r="F172">
      <v>2</v>
    </oc>
    <nc r="F172"/>
  </rcc>
  <rcc rId="71213" sId="3" numFmtId="4">
    <oc r="G172">
      <v>73</v>
    </oc>
    <nc r="G172"/>
  </rcc>
  <rcc rId="71214" sId="3" numFmtId="4">
    <oc r="D173">
      <v>1</v>
    </oc>
    <nc r="D173"/>
  </rcc>
  <rcc rId="71215" sId="3" numFmtId="4">
    <oc r="E173">
      <v>15</v>
    </oc>
    <nc r="E173"/>
  </rcc>
  <rcc rId="71216" sId="3" numFmtId="4">
    <oc r="F173">
      <v>1</v>
    </oc>
    <nc r="F173"/>
  </rcc>
  <rcc rId="71217" sId="3" numFmtId="4">
    <oc r="G173">
      <v>15</v>
    </oc>
    <nc r="G173"/>
  </rcc>
  <rcc rId="71218" sId="3" numFmtId="4">
    <oc r="J173">
      <v>1</v>
    </oc>
    <nc r="J173"/>
  </rcc>
  <rcc rId="71219" sId="3" numFmtId="4">
    <oc r="K173">
      <v>15</v>
    </oc>
    <nc r="K173"/>
  </rcc>
  <rcc rId="71220" sId="3" numFmtId="4">
    <oc r="D176">
      <v>5</v>
    </oc>
    <nc r="D176"/>
  </rcc>
  <rcc rId="71221" sId="3" numFmtId="4">
    <oc r="E176">
      <v>90</v>
    </oc>
    <nc r="E176"/>
  </rcc>
  <rcc rId="71222" sId="3" numFmtId="4">
    <oc r="F176">
      <v>3</v>
    </oc>
    <nc r="F176"/>
  </rcc>
  <rcc rId="71223" sId="3" numFmtId="4">
    <oc r="G176">
      <v>55</v>
    </oc>
    <nc r="G176"/>
  </rcc>
  <rcc rId="71224" sId="3" numFmtId="4">
    <oc r="J176">
      <v>1</v>
    </oc>
    <nc r="J176"/>
  </rcc>
  <rcc rId="71225" sId="3" numFmtId="4">
    <oc r="K176">
      <v>10</v>
    </oc>
    <nc r="K176"/>
  </rcc>
  <rcc rId="71226" sId="3" numFmtId="4">
    <oc r="D178">
      <v>1</v>
    </oc>
    <nc r="D178"/>
  </rcc>
  <rcc rId="71227" sId="3" numFmtId="4">
    <oc r="E178">
      <v>30</v>
    </oc>
    <nc r="E178"/>
  </rcc>
  <rcc rId="71228" sId="3" numFmtId="4">
    <oc r="F178">
      <v>1</v>
    </oc>
    <nc r="F178"/>
  </rcc>
  <rcc rId="71229" sId="3" numFmtId="4">
    <oc r="G178">
      <v>30</v>
    </oc>
    <nc r="G178"/>
  </rcc>
  <rcc rId="71230" sId="3" numFmtId="4">
    <oc r="D179">
      <v>1</v>
    </oc>
    <nc r="D179"/>
  </rcc>
  <rcc rId="71231" sId="3" numFmtId="4">
    <oc r="E179">
      <v>100</v>
    </oc>
    <nc r="E179"/>
  </rcc>
  <rcc rId="71232" sId="3" numFmtId="4">
    <oc r="F179">
      <v>1</v>
    </oc>
    <nc r="F179"/>
  </rcc>
  <rcc rId="71233" sId="3" numFmtId="4">
    <oc r="G179">
      <v>100</v>
    </oc>
    <nc r="G179"/>
  </rcc>
  <rcc rId="71234" sId="3" numFmtId="4">
    <oc r="D181">
      <v>2</v>
    </oc>
    <nc r="D181"/>
  </rcc>
  <rcc rId="71235" sId="3" numFmtId="4">
    <oc r="E181">
      <v>16</v>
    </oc>
    <nc r="E181"/>
  </rcc>
  <rcc rId="71236" sId="3" numFmtId="4">
    <oc r="F181">
      <v>2</v>
    </oc>
    <nc r="F181"/>
  </rcc>
  <rcc rId="71237" sId="3" numFmtId="4">
    <oc r="G181">
      <v>16</v>
    </oc>
    <nc r="G181"/>
  </rcc>
  <rcc rId="71238" sId="3" numFmtId="4">
    <oc r="D182">
      <v>1</v>
    </oc>
    <nc r="D182"/>
  </rcc>
  <rcc rId="71239" sId="3" numFmtId="4">
    <oc r="E182">
      <v>15</v>
    </oc>
    <nc r="E182"/>
  </rcc>
  <rcc rId="71240" sId="3" numFmtId="4">
    <oc r="F182">
      <v>1</v>
    </oc>
    <nc r="F182"/>
  </rcc>
  <rcc rId="71241" sId="3" numFmtId="4">
    <oc r="G182">
      <v>15</v>
    </oc>
    <nc r="G182"/>
  </rcc>
  <rcc rId="71242" sId="3" numFmtId="4">
    <oc r="D185">
      <v>8</v>
    </oc>
    <nc r="D185"/>
  </rcc>
  <rcc rId="71243" sId="3" numFmtId="4">
    <oc r="E185">
      <v>680</v>
    </oc>
    <nc r="E185"/>
  </rcc>
  <rcc rId="71244" sId="3" numFmtId="4">
    <oc r="F185">
      <v>5</v>
    </oc>
    <nc r="F185"/>
  </rcc>
  <rcc rId="71245" sId="3" numFmtId="4">
    <oc r="G185">
      <v>150</v>
    </oc>
    <nc r="G185"/>
  </rcc>
  <rcc rId="71246" sId="3" numFmtId="4">
    <oc r="D186">
      <v>5</v>
    </oc>
    <nc r="D186"/>
  </rcc>
  <rcc rId="71247" sId="3" numFmtId="4">
    <oc r="E186">
      <v>325</v>
    </oc>
    <nc r="E186"/>
  </rcc>
  <rcc rId="71248" sId="3" numFmtId="4">
    <oc r="F186">
      <v>4</v>
    </oc>
    <nc r="F186"/>
  </rcc>
  <rcc rId="71249" sId="3" numFmtId="4">
    <oc r="G186">
      <v>115</v>
    </oc>
    <nc r="G186"/>
  </rcc>
  <rcc rId="71250" sId="3" numFmtId="4">
    <oc r="D187">
      <v>1</v>
    </oc>
    <nc r="D187"/>
  </rcc>
  <rcc rId="71251" sId="3" numFmtId="4">
    <oc r="E187">
      <v>8</v>
    </oc>
    <nc r="E187"/>
  </rcc>
  <rcc rId="71252" sId="3" numFmtId="4">
    <oc r="F187">
      <v>1</v>
    </oc>
    <nc r="F187"/>
  </rcc>
  <rcc rId="71253" sId="3" numFmtId="4">
    <oc r="G187">
      <v>8</v>
    </oc>
    <nc r="G187"/>
  </rcc>
  <rcc rId="71254" sId="3" numFmtId="4">
    <oc r="J187">
      <v>1</v>
    </oc>
    <nc r="J187"/>
  </rcc>
  <rcc rId="71255" sId="3" numFmtId="4">
    <oc r="K187">
      <v>8</v>
    </oc>
    <nc r="K187"/>
  </rcc>
  <rcc rId="71256" sId="3" numFmtId="4">
    <oc r="D195">
      <v>5</v>
    </oc>
    <nc r="D195"/>
  </rcc>
  <rcc rId="71257" sId="3" numFmtId="4">
    <oc r="E195">
      <v>613</v>
    </oc>
    <nc r="E195"/>
  </rcc>
  <rcc rId="71258" sId="3" numFmtId="4">
    <oc r="F195">
      <v>2</v>
    </oc>
    <nc r="F195"/>
  </rcc>
  <rcc rId="71259" sId="3" numFmtId="4">
    <oc r="G195">
      <v>600</v>
    </oc>
    <nc r="G195"/>
  </rcc>
  <rcc rId="71260" sId="3" numFmtId="4">
    <oc r="D196">
      <v>2</v>
    </oc>
    <nc r="D196"/>
  </rcc>
  <rcc rId="71261" sId="3" numFmtId="4">
    <oc r="E196">
      <v>45</v>
    </oc>
    <nc r="E196"/>
  </rcc>
  <rcc rId="71262" sId="3" numFmtId="4">
    <oc r="F196">
      <v>2</v>
    </oc>
    <nc r="F196"/>
  </rcc>
  <rcc rId="71263" sId="3" numFmtId="4">
    <oc r="G196">
      <v>45</v>
    </oc>
    <nc r="G196"/>
  </rcc>
  <rcc rId="71264" sId="3" numFmtId="4">
    <oc r="D199">
      <v>4</v>
    </oc>
    <nc r="D199"/>
  </rcc>
  <rcc rId="71265" sId="3" numFmtId="4">
    <oc r="E199">
      <v>185</v>
    </oc>
    <nc r="E199"/>
  </rcc>
  <rcc rId="71266" sId="3" numFmtId="4">
    <oc r="F199">
      <v>2</v>
    </oc>
    <nc r="F199"/>
  </rcc>
  <rcc rId="71267" sId="3" numFmtId="4">
    <oc r="G199">
      <v>150</v>
    </oc>
    <nc r="G199"/>
  </rcc>
  <rcc rId="71268" sId="3">
    <oc r="E201">
      <f>SUM(E195:E200)</f>
    </oc>
    <nc r="E201">
      <f>SUM(E195:E200)</f>
    </nc>
  </rcc>
  <rcc rId="71269" sId="3" numFmtId="4">
    <oc r="F201">
      <v>2</v>
    </oc>
    <nc r="F201">
      <f>SUM(F195:F200)</f>
    </nc>
  </rcc>
  <rcc rId="71270" sId="3" numFmtId="4">
    <oc r="D203">
      <v>5</v>
    </oc>
    <nc r="D203"/>
  </rcc>
  <rcc rId="71271" sId="3" numFmtId="4">
    <oc r="E203">
      <v>315</v>
    </oc>
    <nc r="E203"/>
  </rcc>
  <rcc rId="71272" sId="3" numFmtId="4">
    <oc r="F203">
      <v>3</v>
    </oc>
    <nc r="F203"/>
  </rcc>
  <rcc rId="71273" sId="3" numFmtId="4">
    <oc r="G203">
      <v>100</v>
    </oc>
    <nc r="G203"/>
  </rcc>
  <rcc rId="71274" sId="3" numFmtId="4">
    <oc r="F204">
      <v>1</v>
    </oc>
    <nc r="F204"/>
  </rcc>
  <rcc rId="71275" sId="3" numFmtId="4">
    <oc r="G204">
      <v>65</v>
    </oc>
    <nc r="G204"/>
  </rcc>
  <rcc rId="71276" sId="3" numFmtId="4">
    <oc r="J204">
      <v>1</v>
    </oc>
    <nc r="J204"/>
  </rcc>
  <rcc rId="71277" sId="3" numFmtId="4">
    <oc r="K204">
      <v>12</v>
    </oc>
    <nc r="K204"/>
  </rcc>
  <rcc rId="71278" sId="3" numFmtId="4">
    <oc r="D206">
      <v>16</v>
    </oc>
    <nc r="D206"/>
  </rcc>
  <rcc rId="71279" sId="3" numFmtId="4">
    <oc r="E206">
      <v>1325</v>
    </oc>
    <nc r="E206"/>
  </rcc>
  <rcc rId="71280" sId="3" numFmtId="4">
    <oc r="F206">
      <v>4</v>
    </oc>
    <nc r="F206"/>
  </rcc>
  <rcc rId="71281" sId="3" numFmtId="4">
    <oc r="G206">
      <v>420</v>
    </oc>
    <nc r="G206"/>
  </rcc>
  <rcc rId="71282" sId="3" numFmtId="4">
    <oc r="J206">
      <v>2</v>
    </oc>
    <nc r="J206"/>
  </rcc>
  <rcc rId="71283" sId="3" numFmtId="4">
    <oc r="K206">
      <v>22.5</v>
    </oc>
    <nc r="K206"/>
  </rcc>
  <rcc rId="71284" sId="3" numFmtId="4">
    <oc r="D207">
      <v>1</v>
    </oc>
    <nc r="D207"/>
  </rcc>
  <rcc rId="71285" sId="3" numFmtId="4">
    <oc r="E207">
      <v>50</v>
    </oc>
    <nc r="E207"/>
  </rcc>
  <rcc rId="71286" sId="3" numFmtId="4">
    <oc r="F207">
      <v>1</v>
    </oc>
    <nc r="F207"/>
  </rcc>
  <rcc rId="71287" sId="3" numFmtId="4">
    <oc r="G207">
      <v>50</v>
    </oc>
    <nc r="G207"/>
  </rcc>
  <rcc rId="71288" sId="3" numFmtId="4">
    <oc r="D209">
      <v>5</v>
    </oc>
    <nc r="D209"/>
  </rcc>
  <rcc rId="71289" sId="3" numFmtId="4">
    <oc r="E209">
      <v>450</v>
    </oc>
    <nc r="E209"/>
  </rcc>
  <rcc rId="71290" sId="3" numFmtId="4">
    <oc r="F209">
      <v>2</v>
    </oc>
    <nc r="F209"/>
  </rcc>
  <rcc rId="71291" sId="3" numFmtId="4">
    <oc r="G209">
      <v>21</v>
    </oc>
    <nc r="G209"/>
  </rcc>
  <rcc rId="71292" sId="3" numFmtId="4">
    <oc r="F210">
      <v>2</v>
    </oc>
    <nc r="F210"/>
  </rcc>
  <rcc rId="71293" sId="3" numFmtId="4">
    <oc r="G210">
      <v>10</v>
    </oc>
    <nc r="G210"/>
  </rcc>
  <rcc rId="71294" sId="3" numFmtId="4">
    <oc r="D211">
      <v>3</v>
    </oc>
    <nc r="D211"/>
  </rcc>
  <rcc rId="71295" sId="3" numFmtId="4">
    <oc r="E211">
      <v>350</v>
    </oc>
    <nc r="E211"/>
  </rcc>
  <rcc rId="71296" sId="3" numFmtId="4">
    <oc r="F211">
      <v>1</v>
    </oc>
    <nc r="F211"/>
  </rcc>
  <rcc rId="71297" sId="3" numFmtId="4">
    <oc r="G211">
      <v>10</v>
    </oc>
    <nc r="G211"/>
  </rcc>
  <rcc rId="71298" sId="3" numFmtId="4">
    <oc r="D212">
      <v>3</v>
    </oc>
    <nc r="D212"/>
  </rcc>
  <rcc rId="71299" sId="3" numFmtId="4">
    <oc r="E212">
      <v>130</v>
    </oc>
    <nc r="E212"/>
  </rcc>
  <rcc rId="71300" sId="3" numFmtId="4">
    <oc r="F212">
      <v>1</v>
    </oc>
    <nc r="F212"/>
  </rcc>
  <rcc rId="71301" sId="3" numFmtId="4">
    <oc r="G212">
      <v>10</v>
    </oc>
    <nc r="G212"/>
  </rcc>
  <rcc rId="71302" sId="3" numFmtId="4">
    <oc r="D213">
      <v>2</v>
    </oc>
    <nc r="D213"/>
  </rcc>
  <rcc rId="71303" sId="3" numFmtId="4">
    <oc r="E213">
      <v>350</v>
    </oc>
    <nc r="E213"/>
  </rcc>
  <rcc rId="71304" sId="3" numFmtId="4">
    <oc r="F213">
      <v>2</v>
    </oc>
    <nc r="F213"/>
  </rcc>
  <rcc rId="71305" sId="3" numFmtId="4">
    <oc r="G213">
      <v>350</v>
    </oc>
    <nc r="G213"/>
  </rcc>
  <rcc rId="71306" sId="3" numFmtId="4">
    <oc r="D215">
      <v>1</v>
    </oc>
    <nc r="D215"/>
  </rcc>
  <rcc rId="71307" sId="3" numFmtId="4">
    <oc r="E215">
      <v>45</v>
    </oc>
    <nc r="E215"/>
  </rcc>
  <rcc rId="71308" sId="3" numFmtId="4">
    <oc r="F215">
      <v>1</v>
    </oc>
    <nc r="F215"/>
  </rcc>
  <rcc rId="71309" sId="3" numFmtId="4">
    <oc r="G215">
      <v>35</v>
    </oc>
    <nc r="G215"/>
  </rcc>
  <rcc rId="71310" sId="3" numFmtId="4">
    <oc r="D217">
      <v>1</v>
    </oc>
    <nc r="D217"/>
  </rcc>
  <rcc rId="71311" sId="3" numFmtId="4">
    <oc r="E217">
      <v>186</v>
    </oc>
    <nc r="E217"/>
  </rcc>
  <rcc rId="71312" sId="3" numFmtId="4">
    <oc r="F217">
      <v>1</v>
    </oc>
    <nc r="F217"/>
  </rcc>
  <rcc rId="71313" sId="3" numFmtId="4">
    <oc r="G217">
      <v>186</v>
    </oc>
    <nc r="G217"/>
  </rcc>
  <rcc rId="71314" sId="3" numFmtId="4">
    <oc r="D218">
      <v>1</v>
    </oc>
    <nc r="D218"/>
  </rcc>
  <rcc rId="71315" sId="3" numFmtId="4">
    <oc r="E218">
      <v>100</v>
    </oc>
    <nc r="E218"/>
  </rcc>
  <rcc rId="71316" sId="3" numFmtId="4">
    <oc r="F218">
      <v>1</v>
    </oc>
    <nc r="F218"/>
  </rcc>
  <rcc rId="71317" sId="3" numFmtId="4">
    <oc r="G218">
      <v>100</v>
    </oc>
    <nc r="G218"/>
  </rcc>
  <rcc rId="71318" sId="3" numFmtId="4">
    <oc r="J218">
      <v>1</v>
    </oc>
    <nc r="J218"/>
  </rcc>
  <rcc rId="71319" sId="3" numFmtId="4">
    <oc r="K218">
      <v>100</v>
    </oc>
    <nc r="K218"/>
  </rcc>
  <rcc rId="71320" sId="3" numFmtId="4">
    <oc r="D219">
      <v>2</v>
    </oc>
    <nc r="D219"/>
  </rcc>
  <rcc rId="71321" sId="3" numFmtId="4">
    <oc r="E219">
      <v>290</v>
    </oc>
    <nc r="E219"/>
  </rcc>
  <rcc rId="71322" sId="3" numFmtId="4">
    <oc r="F219">
      <v>2</v>
    </oc>
    <nc r="F219"/>
  </rcc>
  <rcc rId="71323" sId="3" numFmtId="4">
    <oc r="G219">
      <v>290</v>
    </oc>
    <nc r="G219"/>
  </rcc>
  <rcc rId="71324" sId="3" numFmtId="4">
    <oc r="D220">
      <v>1</v>
    </oc>
    <nc r="D220"/>
  </rcc>
  <rcc rId="71325" sId="3" numFmtId="4">
    <oc r="E220">
      <v>50</v>
    </oc>
    <nc r="E220"/>
  </rcc>
  <rcc rId="71326" sId="3" numFmtId="4">
    <oc r="F220">
      <v>1</v>
    </oc>
    <nc r="F220"/>
  </rcc>
  <rcc rId="71327" sId="3" numFmtId="4">
    <oc r="G220">
      <v>50</v>
    </oc>
    <nc r="G220"/>
  </rcc>
  <rcc rId="71328" sId="3" numFmtId="4">
    <oc r="D221">
      <v>1</v>
    </oc>
    <nc r="D221"/>
  </rcc>
  <rcc rId="71329" sId="3" numFmtId="4">
    <oc r="E221">
      <v>50</v>
    </oc>
    <nc r="E221"/>
  </rcc>
  <rcc rId="71330" sId="3" numFmtId="4">
    <oc r="F221">
      <v>1</v>
    </oc>
    <nc r="F221"/>
  </rcc>
  <rcc rId="71331" sId="3" numFmtId="4">
    <oc r="G221">
      <v>50</v>
    </oc>
    <nc r="G221"/>
  </rcc>
  <rcc rId="71332" sId="3" numFmtId="4">
    <oc r="D222">
      <v>2</v>
    </oc>
    <nc r="D222"/>
  </rcc>
  <rcc rId="71333" sId="3" numFmtId="4">
    <oc r="E222">
      <v>50</v>
    </oc>
    <nc r="E222"/>
  </rcc>
  <rcc rId="71334" sId="3" numFmtId="4">
    <oc r="F222">
      <v>1</v>
    </oc>
    <nc r="F222"/>
  </rcc>
  <rcc rId="71335" sId="3" numFmtId="4">
    <oc r="G222">
      <v>35</v>
    </oc>
    <nc r="G222"/>
  </rcc>
  <rcc rId="71336" sId="3" numFmtId="4">
    <oc r="D223">
      <v>5</v>
    </oc>
    <nc r="D223"/>
  </rcc>
  <rcc rId="71337" sId="3">
    <oc r="E223">
      <f>210+205</f>
    </oc>
    <nc r="E223"/>
  </rcc>
  <rcc rId="71338" sId="3" numFmtId="4">
    <oc r="F223">
      <v>1</v>
    </oc>
    <nc r="F223"/>
  </rcc>
  <rcc rId="71339" sId="3" numFmtId="4">
    <oc r="G223">
      <v>30</v>
    </oc>
    <nc r="G223"/>
  </rcc>
  <rcc rId="71340" sId="3" numFmtId="4">
    <oc r="J223">
      <v>1</v>
    </oc>
    <nc r="J223"/>
  </rcc>
  <rcc rId="71341" sId="3" numFmtId="4">
    <oc r="K223">
      <v>5</v>
    </oc>
    <nc r="K223"/>
  </rcc>
  <rcc rId="71342" sId="3" numFmtId="4">
    <oc r="F224">
      <v>2</v>
    </oc>
    <nc r="F224"/>
  </rcc>
  <rcc rId="71343" sId="3" numFmtId="4">
    <oc r="G224">
      <v>64</v>
    </oc>
    <nc r="G224"/>
  </rcc>
  <rcc rId="71344" sId="3" numFmtId="4">
    <oc r="D225">
      <v>2</v>
    </oc>
    <nc r="D225"/>
  </rcc>
  <rcc rId="71345" sId="3" numFmtId="4">
    <oc r="E225">
      <v>265</v>
    </oc>
    <nc r="E225"/>
  </rcc>
  <rcc rId="71346" sId="3" numFmtId="4">
    <oc r="F225">
      <v>1</v>
    </oc>
    <nc r="F225"/>
  </rcc>
  <rcc rId="71347" sId="3" numFmtId="4">
    <oc r="G225">
      <v>30</v>
    </oc>
    <nc r="G225"/>
  </rcc>
  <rcc rId="71348" sId="3" numFmtId="4">
    <oc r="D231">
      <v>2</v>
    </oc>
    <nc r="D231"/>
  </rcc>
  <rcc rId="71349" sId="3" numFmtId="4">
    <oc r="E231">
      <v>160</v>
    </oc>
    <nc r="E231"/>
  </rcc>
  <rcc rId="71350" sId="3" numFmtId="4">
    <oc r="F231">
      <v>1</v>
    </oc>
    <nc r="F231"/>
  </rcc>
  <rcc rId="71351" sId="3" numFmtId="4">
    <oc r="G231">
      <v>50</v>
    </oc>
    <nc r="G231"/>
  </rcc>
  <rcc rId="71352" sId="3" numFmtId="4">
    <oc r="D232">
      <v>1</v>
    </oc>
    <nc r="D232"/>
  </rcc>
  <rcc rId="71353" sId="3" numFmtId="4">
    <oc r="E232">
      <v>15</v>
    </oc>
    <nc r="E232"/>
  </rcc>
  <rcc rId="71354" sId="3" numFmtId="4">
    <oc r="F232">
      <v>1</v>
    </oc>
    <nc r="F232"/>
  </rcc>
  <rcc rId="71355" sId="3" numFmtId="4">
    <oc r="G232">
      <v>15</v>
    </oc>
    <nc r="G232"/>
  </rcc>
  <rcc rId="71356" sId="3" numFmtId="4">
    <oc r="J232">
      <v>1</v>
    </oc>
    <nc r="J232"/>
  </rcc>
  <rcc rId="71357" sId="3" numFmtId="4">
    <oc r="K232">
      <v>15</v>
    </oc>
    <nc r="K232"/>
  </rcc>
  <rcc rId="71358" sId="3" numFmtId="4">
    <oc r="D233">
      <v>1</v>
    </oc>
    <nc r="D233"/>
  </rcc>
  <rcc rId="71359" sId="3" numFmtId="4">
    <oc r="E233">
      <v>10</v>
    </oc>
    <nc r="E233"/>
  </rcc>
  <rcc rId="71360" sId="3" numFmtId="4">
    <oc r="F233">
      <v>1</v>
    </oc>
    <nc r="F233"/>
  </rcc>
  <rcc rId="71361" sId="3" numFmtId="4">
    <oc r="G233">
      <v>10</v>
    </oc>
    <nc r="G233"/>
  </rcc>
  <rcc rId="71362" sId="3" numFmtId="4">
    <oc r="D236">
      <v>1</v>
    </oc>
    <nc r="D236"/>
  </rcc>
  <rcc rId="71363" sId="3" numFmtId="4">
    <oc r="E236">
      <v>80</v>
    </oc>
    <nc r="E236"/>
  </rcc>
  <rcc rId="71364" sId="3" numFmtId="4">
    <oc r="F236">
      <v>1</v>
    </oc>
    <nc r="F236"/>
  </rcc>
  <rcc rId="71365" sId="3" numFmtId="4">
    <oc r="G236">
      <v>80</v>
    </oc>
    <nc r="G236"/>
  </rcc>
  <rcc rId="71366" sId="3" numFmtId="4">
    <oc r="D238">
      <v>3</v>
    </oc>
    <nc r="D238"/>
  </rcc>
  <rcc rId="71367" sId="3" numFmtId="4">
    <oc r="E238">
      <v>265</v>
    </oc>
    <nc r="E238"/>
  </rcc>
  <rcc rId="71368" sId="3" numFmtId="4">
    <oc r="F238">
      <v>1</v>
    </oc>
    <nc r="F238"/>
  </rcc>
  <rcc rId="71369" sId="3" numFmtId="4">
    <oc r="G238">
      <v>10</v>
    </oc>
    <nc r="G238"/>
  </rcc>
  <rcc rId="71370" sId="3" numFmtId="4">
    <oc r="D239">
      <v>2</v>
    </oc>
    <nc r="D239"/>
  </rcc>
  <rcc rId="71371" sId="3" numFmtId="4">
    <oc r="E239">
      <v>520</v>
    </oc>
    <nc r="E239"/>
  </rcc>
  <rcc rId="71372" sId="3" numFmtId="4">
    <oc r="F239">
      <v>1</v>
    </oc>
    <nc r="F239"/>
  </rcc>
  <rcc rId="71373" sId="3" numFmtId="4">
    <oc r="G239">
      <v>100</v>
    </oc>
    <nc r="G239"/>
  </rcc>
  <rcc rId="71374" sId="3" numFmtId="4">
    <oc r="D67">
      <v>9</v>
    </oc>
    <nc r="D67">
      <v>1</v>
    </nc>
  </rcc>
  <rcc rId="71375" sId="3" numFmtId="4">
    <oc r="E67">
      <v>877</v>
    </oc>
    <nc r="E67">
      <v>15</v>
    </nc>
  </rcc>
  <rcc rId="71376" sId="4" numFmtId="4">
    <nc r="D211">
      <v>4</v>
    </nc>
  </rcc>
  <rcc rId="71377" sId="4" numFmtId="4">
    <nc r="E211">
      <v>20</v>
    </nc>
  </rcc>
  <rcc rId="71378" sId="4">
    <nc r="D170">
      <v>1</v>
    </nc>
  </rcc>
  <rfmt sheetId="12" sqref="K55">
    <dxf>
      <fill>
        <patternFill>
          <bgColor rgb="FFFFFF00"/>
        </patternFill>
      </fill>
    </dxf>
  </rfmt>
  <rcc rId="71379" sId="4">
    <nc r="E170">
      <v>4</v>
    </nc>
  </rcc>
  <rfmt sheetId="12" sqref="K64">
    <dxf>
      <fill>
        <patternFill patternType="solid">
          <bgColor rgb="FFFFFF00"/>
        </patternFill>
      </fill>
    </dxf>
  </rfmt>
  <rcc rId="71380" sId="4" numFmtId="4">
    <nc r="D111">
      <v>1</v>
    </nc>
  </rcc>
  <rcc rId="71381" sId="4" numFmtId="4">
    <nc r="E111">
      <v>5</v>
    </nc>
  </rcc>
  <rcc rId="71382" sId="4" numFmtId="4">
    <nc r="D106">
      <v>8</v>
    </nc>
  </rcc>
  <rcc rId="71383" sId="4" numFmtId="4">
    <nc r="E106">
      <v>29</v>
    </nc>
  </rcc>
  <rcc rId="71384" sId="3" numFmtId="4">
    <oc r="D39">
      <v>6</v>
    </oc>
    <nc r="D39">
      <v>1</v>
    </nc>
  </rcc>
  <rcc rId="71385" sId="3" numFmtId="4">
    <oc r="E39">
      <v>2763</v>
    </oc>
    <nc r="E39">
      <v>40</v>
    </nc>
  </rcc>
  <rcc rId="71386" sId="4" numFmtId="4">
    <nc r="D37">
      <v>2</v>
    </nc>
  </rcc>
  <rcc rId="71387" sId="4" numFmtId="4">
    <nc r="E37">
      <v>30</v>
    </nc>
  </rcc>
  <rcc rId="71388" sId="4" numFmtId="4">
    <nc r="D213">
      <v>5</v>
    </nc>
  </rcc>
  <rcc rId="71389" sId="4" numFmtId="4">
    <nc r="E213">
      <v>26</v>
    </nc>
  </rcc>
  <rcc rId="71390" sId="4" numFmtId="4">
    <nc r="D26">
      <v>2</v>
    </nc>
  </rcc>
  <rcc rId="71391" sId="4" numFmtId="4">
    <nc r="E26">
      <v>10</v>
    </nc>
  </rcc>
  <rcc rId="71392" sId="4" numFmtId="4">
    <nc r="D202">
      <v>1</v>
    </nc>
  </rcc>
  <rcc rId="71393" sId="4" numFmtId="4">
    <nc r="E202">
      <v>9</v>
    </nc>
  </rcc>
  <rcc rId="71394" sId="4" numFmtId="4">
    <nc r="D227">
      <v>2</v>
    </nc>
  </rcc>
  <rcc rId="71395" sId="4" numFmtId="4">
    <nc r="E227">
      <v>11</v>
    </nc>
  </rcc>
  <rcc rId="71396" sId="4" numFmtId="4">
    <nc r="D231">
      <v>1</v>
    </nc>
  </rcc>
  <rcc rId="71397" sId="4" numFmtId="4">
    <nc r="E231">
      <v>6</v>
    </nc>
  </rcc>
  <rcc rId="71398" sId="4" numFmtId="4">
    <nc r="D21">
      <v>3</v>
    </nc>
  </rcc>
  <rcc rId="71399" sId="4" numFmtId="4">
    <nc r="E21">
      <v>40</v>
    </nc>
  </rcc>
  <rcc rId="71400" sId="3" numFmtId="4">
    <oc r="D23">
      <v>47</v>
    </oc>
    <nc r="D23">
      <v>2</v>
    </nc>
  </rcc>
  <rcc rId="71401" sId="3" numFmtId="4">
    <oc r="E23">
      <v>6920</v>
    </oc>
    <nc r="E23">
      <v>2110</v>
    </nc>
  </rcc>
  <rcc rId="71402" sId="4" numFmtId="4">
    <nc r="D75">
      <v>5</v>
    </nc>
  </rcc>
  <rcc rId="71403" sId="4" numFmtId="4">
    <nc r="E75">
      <v>17.5</v>
    </nc>
  </rcc>
  <rcc rId="71404" sId="4" numFmtId="4">
    <nc r="D102">
      <v>2</v>
    </nc>
  </rcc>
  <rcc rId="71405" sId="4" numFmtId="4">
    <nc r="E102">
      <v>18</v>
    </nc>
  </rcc>
  <rcc rId="71406" sId="4" numFmtId="4">
    <nc r="D115">
      <v>1</v>
    </nc>
  </rcc>
  <rcc rId="71407" sId="4" numFmtId="4">
    <nc r="E115">
      <v>3</v>
    </nc>
  </rcc>
  <rcc rId="71408" sId="4" numFmtId="4">
    <nc r="D70">
      <v>1</v>
    </nc>
  </rcc>
  <rcc rId="71409" sId="4" numFmtId="4">
    <nc r="E70">
      <v>15</v>
    </nc>
  </rcc>
  <rcc rId="71410" sId="4" numFmtId="4">
    <nc r="D137">
      <v>1</v>
    </nc>
  </rcc>
  <rcc rId="71411" sId="4" numFmtId="4">
    <nc r="E137">
      <v>10</v>
    </nc>
  </rcc>
  <rcc rId="71412" sId="3" numFmtId="4">
    <oc r="E139">
      <v>100</v>
    </oc>
    <nc r="E139">
      <v>50</v>
    </nc>
  </rcc>
  <rcc rId="71413" sId="4" numFmtId="4">
    <nc r="D226">
      <v>3</v>
    </nc>
  </rcc>
  <rcc rId="71414" sId="4" numFmtId="4">
    <nc r="E226">
      <v>26</v>
    </nc>
  </rcc>
  <rcc rId="71415" sId="4" numFmtId="4">
    <nc r="D61">
      <v>1</v>
    </nc>
  </rcc>
  <rcc rId="71416" sId="4" numFmtId="4">
    <nc r="E61">
      <v>102</v>
    </nc>
  </rcc>
  <rcc rId="71417" sId="4" numFmtId="4">
    <nc r="D30">
      <v>1</v>
    </nc>
  </rcc>
  <rcc rId="71418" sId="4" numFmtId="4">
    <nc r="E30">
      <v>4</v>
    </nc>
  </rcc>
  <rcc rId="71419" sId="3" numFmtId="4">
    <oc r="D33">
      <v>9</v>
    </oc>
    <nc r="D33">
      <v>1</v>
    </nc>
  </rcc>
  <rcc rId="71420" sId="3" numFmtId="4">
    <oc r="E33">
      <v>2500</v>
    </oc>
    <nc r="E33">
      <v>80</v>
    </nc>
  </rcc>
  <rcc rId="71421" sId="4" numFmtId="4">
    <nc r="D31">
      <v>1</v>
    </nc>
  </rcc>
  <rcc rId="71422" sId="4" numFmtId="4">
    <nc r="E31">
      <v>8</v>
    </nc>
  </rcc>
  <rcc rId="71423" sId="4" numFmtId="4">
    <nc r="D167">
      <v>3</v>
    </nc>
  </rcc>
  <rcc rId="71424" sId="4" numFmtId="4">
    <nc r="E167">
      <v>22</v>
    </nc>
  </rcc>
  <rcc rId="71425" sId="4" numFmtId="4">
    <nc r="D120">
      <v>4</v>
    </nc>
  </rcc>
  <rcc rId="71426" sId="4" numFmtId="4">
    <nc r="E120">
      <v>12</v>
    </nc>
  </rcc>
  <rcc rId="71427" sId="4" numFmtId="4">
    <nc r="D32">
      <v>1</v>
    </nc>
  </rcc>
  <rcc rId="71428" sId="4" numFmtId="4">
    <nc r="E32">
      <v>5</v>
    </nc>
  </rcc>
  <rcc rId="71429" sId="4" numFmtId="4">
    <nc r="D178">
      <v>2</v>
    </nc>
  </rcc>
  <rcc rId="71430" sId="4" numFmtId="4">
    <nc r="E178">
      <v>20</v>
    </nc>
  </rcc>
  <rcc rId="71431" sId="3" numFmtId="4">
    <oc r="D204">
      <v>3</v>
    </oc>
    <nc r="D204">
      <v>1</v>
    </nc>
  </rcc>
  <rcc rId="71432" sId="3" numFmtId="4">
    <oc r="E204">
      <v>480</v>
    </oc>
    <nc r="E204">
      <v>300</v>
    </nc>
  </rcc>
  <rcc rId="71433" sId="4" numFmtId="4">
    <nc r="D107">
      <v>8</v>
    </nc>
  </rcc>
  <rcc rId="71434" sId="4" numFmtId="4">
    <nc r="E107">
      <v>40</v>
    </nc>
  </rcc>
  <rcc rId="71435" sId="4" numFmtId="4">
    <nc r="D235">
      <v>1</v>
    </nc>
  </rcc>
  <rcc rId="71436" sId="4" numFmtId="4">
    <nc r="E235">
      <v>10</v>
    </nc>
  </rcc>
  <rcc rId="71437" sId="3" numFmtId="4">
    <oc r="D153">
      <v>35</v>
    </oc>
    <nc r="D153">
      <v>15</v>
    </nc>
  </rcc>
  <rcc rId="71438" sId="3" numFmtId="4">
    <oc r="E153">
      <v>5530</v>
    </oc>
    <nc r="E153">
      <v>1</v>
    </nc>
  </rcc>
  <rcc rId="71439" sId="4" numFmtId="4">
    <nc r="D152">
      <v>4</v>
    </nc>
  </rcc>
  <rcc rId="71440" sId="4" numFmtId="4">
    <nc r="E152">
      <v>27</v>
    </nc>
  </rcc>
  <rcc rId="71441" sId="4" numFmtId="4">
    <nc r="D153">
      <v>6</v>
    </nc>
  </rcc>
  <rcc rId="71442" sId="4" numFmtId="4">
    <nc r="E153">
      <v>47</v>
    </nc>
  </rcc>
  <rcc rId="71443" sId="4" numFmtId="4">
    <nc r="D143">
      <v>4</v>
    </nc>
  </rcc>
  <rcc rId="71444" sId="4" numFmtId="4">
    <nc r="E143">
      <v>14</v>
    </nc>
  </rcc>
  <rcc rId="71445" sId="4">
    <nc r="D47">
      <v>2</v>
    </nc>
  </rcc>
  <rcc rId="71446" sId="4">
    <nc r="E47">
      <v>15</v>
    </nc>
  </rcc>
  <rcc rId="71447" sId="4" numFmtId="4">
    <nc r="D171">
      <v>2</v>
    </nc>
  </rcc>
  <rcc rId="71448" sId="4" numFmtId="4">
    <nc r="E171">
      <v>12</v>
    </nc>
  </rcc>
  <rcc rId="71449" sId="4" numFmtId="4">
    <nc r="D212">
      <v>4</v>
    </nc>
  </rcc>
  <rcc rId="71450" sId="4" numFmtId="4">
    <nc r="E212">
      <v>46.5</v>
    </nc>
  </rcc>
  <rcc rId="71451" sId="4" numFmtId="4">
    <nc r="D179">
      <v>2</v>
    </nc>
  </rcc>
  <rcc rId="71452" sId="4" numFmtId="4">
    <nc r="E179">
      <v>20</v>
    </nc>
  </rcc>
  <rcc rId="71453" sId="3" numFmtId="4">
    <nc r="D180">
      <v>1</v>
    </nc>
  </rcc>
  <rcc rId="71454" sId="3" numFmtId="4">
    <nc r="E180">
      <v>100</v>
    </nc>
  </rcc>
  <rcc rId="71455" sId="4" numFmtId="4">
    <nc r="D122">
      <v>1</v>
    </nc>
  </rcc>
  <rcc rId="71456" sId="4" numFmtId="4">
    <nc r="E122">
      <v>3</v>
    </nc>
  </rcc>
  <rcc rId="71457" sId="4" numFmtId="4">
    <nc r="D205">
      <v>11</v>
    </nc>
  </rcc>
  <rcc rId="71458" sId="4" numFmtId="4">
    <nc r="E205">
      <v>41</v>
    </nc>
  </rcc>
  <rcc rId="71459" sId="4" numFmtId="4">
    <nc r="D52">
      <v>2</v>
    </nc>
  </rcc>
  <rcc rId="71460" sId="4" numFmtId="4">
    <nc r="E52">
      <v>9</v>
    </nc>
  </rcc>
  <rfmt sheetId="4" sqref="D52">
    <dxf>
      <numFmt numFmtId="0" formatCode="General"/>
    </dxf>
  </rfmt>
  <rfmt sheetId="4" sqref="E52">
    <dxf>
      <numFmt numFmtId="0" formatCode="General"/>
    </dxf>
  </rfmt>
  <rfmt sheetId="4" sqref="D47:E54">
    <dxf>
      <numFmt numFmtId="2" formatCode="0.00"/>
    </dxf>
  </rfmt>
  <rcc rId="71461" sId="4" numFmtId="4">
    <nc r="D109">
      <v>4</v>
    </nc>
  </rcc>
  <rcc rId="71462" sId="4" numFmtId="4">
    <nc r="E109">
      <v>17</v>
    </nc>
  </rcc>
  <rcc rId="71463" sId="3" numFmtId="4">
    <oc r="D111">
      <v>6</v>
    </oc>
    <nc r="D111">
      <v>1</v>
    </nc>
  </rcc>
  <rcc rId="71464" sId="3" numFmtId="4">
    <oc r="E111">
      <v>390</v>
    </oc>
    <nc r="E111">
      <v>40</v>
    </nc>
  </rcc>
  <rcc rId="71465" sId="4" numFmtId="4">
    <nc r="D144">
      <v>16</v>
    </nc>
  </rcc>
  <rcc rId="71466" sId="4" numFmtId="4">
    <nc r="E144">
      <v>35</v>
    </nc>
  </rcc>
  <rcc rId="71467" sId="3" numFmtId="4">
    <oc r="D26">
      <v>30</v>
    </oc>
    <nc r="D26">
      <v>1</v>
    </nc>
  </rcc>
  <rcc rId="71468" sId="3" numFmtId="4">
    <oc r="E26">
      <v>7650</v>
    </oc>
    <nc r="E26">
      <v>200</v>
    </nc>
  </rcc>
  <rcc rId="71469" sId="4" numFmtId="4">
    <nc r="D238">
      <v>1</v>
    </nc>
  </rcc>
  <rcc rId="71470" sId="4" numFmtId="4">
    <nc r="E238">
      <v>5</v>
    </nc>
  </rcc>
  <rcc rId="71471" sId="3">
    <oc r="C73" t="inlineStr">
      <is>
        <t>Миатлы</t>
      </is>
    </oc>
    <nc r="C73" t="inlineStr">
      <is>
        <t>Миатли</t>
      </is>
    </nc>
  </rcc>
  <rcc rId="71472" sId="3" numFmtId="4">
    <oc r="D73">
      <v>2</v>
    </oc>
    <nc r="D73">
      <v>1</v>
    </nc>
  </rcc>
  <rcc rId="71473" sId="3" numFmtId="4">
    <oc r="E73">
      <v>70</v>
    </oc>
    <nc r="E73">
      <v>250</v>
    </nc>
  </rcc>
  <rcc rId="71474" sId="4" numFmtId="4">
    <nc r="D149">
      <v>2</v>
    </nc>
  </rcc>
  <rcc rId="71475" sId="4" numFmtId="4">
    <nc r="E149">
      <v>7</v>
    </nc>
  </rcc>
  <rcc rId="71476" sId="4">
    <nc r="D147">
      <v>3</v>
    </nc>
  </rcc>
  <rcc rId="71477" sId="4">
    <nc r="E147">
      <v>12</v>
    </nc>
  </rcc>
  <rcc rId="71478" sId="4" numFmtId="4">
    <nc r="D22">
      <v>1</v>
    </nc>
  </rcc>
  <rcc rId="71479" sId="4" numFmtId="4">
    <nc r="E22">
      <v>5</v>
    </nc>
  </rcc>
  <rcc rId="71480" sId="4" numFmtId="4">
    <nc r="D112">
      <v>4</v>
    </nc>
  </rcc>
  <rcc rId="71481" sId="4" numFmtId="4">
    <nc r="E112">
      <v>14</v>
    </nc>
  </rcc>
  <rcc rId="71482" sId="3" numFmtId="4">
    <oc r="E158">
      <v>35</v>
    </oc>
    <nc r="E158">
      <v>15</v>
    </nc>
  </rcc>
  <rcc rId="71483" sId="4" numFmtId="4">
    <nc r="E157">
      <v>8</v>
    </nc>
  </rcc>
  <rcc rId="71484" sId="4" numFmtId="4">
    <nc r="D157">
      <v>2</v>
    </nc>
  </rcc>
  <rcc rId="71485" sId="4" numFmtId="4">
    <nc r="D145">
      <v>1</v>
    </nc>
  </rcc>
  <rcc rId="71486" sId="4" numFmtId="4">
    <nc r="E145">
      <v>10</v>
    </nc>
  </rcc>
  <rcc rId="71487" sId="3" numFmtId="4">
    <oc r="D48">
      <v>11</v>
    </oc>
    <nc r="D48">
      <v>3</v>
    </nc>
  </rcc>
  <rcc rId="71488" sId="3" numFmtId="4">
    <oc r="E48">
      <f>145+81+128+662+320</f>
    </oc>
    <nc r="E48">
      <v>368</v>
    </nc>
  </rcc>
  <rcc rId="71489" sId="4" numFmtId="4">
    <nc r="D46">
      <v>1</v>
    </nc>
  </rcc>
  <rcc rId="71490" sId="4" numFmtId="4">
    <nc r="E46">
      <v>15</v>
    </nc>
  </rcc>
  <rcc rId="71491" sId="4" numFmtId="4">
    <nc r="D168">
      <v>2</v>
    </nc>
  </rcc>
  <rcc rId="71492" sId="4" numFmtId="4">
    <nc r="E168">
      <v>9</v>
    </nc>
  </rcc>
  <rcc rId="71493" sId="3">
    <oc r="D29">
      <v>33</v>
    </oc>
    <nc r="D29">
      <v>2</v>
    </nc>
  </rcc>
  <rcc rId="71494" sId="3">
    <oc r="E29">
      <f>390+3683+827</f>
    </oc>
    <nc r="E29">
      <v>410</v>
    </nc>
  </rcc>
  <rcc rId="71495" sId="4">
    <nc r="D27">
      <v>5</v>
    </nc>
  </rcc>
  <rcc rId="71496" sId="4">
    <nc r="E27">
      <v>33</v>
    </nc>
  </rcc>
  <rcc rId="71497" sId="4" numFmtId="4">
    <nc r="D33">
      <v>1</v>
    </nc>
  </rcc>
  <rcc rId="71498" sId="4" numFmtId="4">
    <nc r="E33">
      <v>14</v>
    </nc>
  </rcc>
  <rcc rId="71499" sId="4" numFmtId="4">
    <nc r="D121">
      <v>3</v>
    </nc>
  </rcc>
  <rcc rId="71500" sId="4" numFmtId="4">
    <nc r="E121">
      <v>6</v>
    </nc>
  </rcc>
  <rcc rId="71501" sId="3" numFmtId="4">
    <nc r="D125">
      <v>1</v>
    </nc>
  </rcc>
  <rcc rId="71502" sId="3" numFmtId="4">
    <nc r="E125">
      <v>15</v>
    </nc>
  </rcc>
  <rcc rId="71503" sId="4" numFmtId="4">
    <nc r="D142">
      <v>2</v>
    </nc>
  </rcc>
  <rcc rId="71504" sId="4" numFmtId="4">
    <nc r="E142">
      <v>19</v>
    </nc>
  </rcc>
  <rcc rId="71505" sId="4" numFmtId="4">
    <nc r="D156">
      <v>3</v>
    </nc>
  </rcc>
  <rcc rId="71506" sId="4" numFmtId="4">
    <nc r="E156">
      <v>12</v>
    </nc>
  </rcc>
  <rcc rId="71507" sId="4" numFmtId="4">
    <nc r="D108">
      <v>7</v>
    </nc>
  </rcc>
  <rcc rId="71508" sId="4" numFmtId="4">
    <nc r="E108">
      <v>36</v>
    </nc>
  </rcc>
  <rcc rId="71509" sId="3" numFmtId="4">
    <oc r="D42">
      <v>3</v>
    </oc>
    <nc r="D42">
      <v>1</v>
    </nc>
  </rcc>
  <rcc rId="71510" sId="3" numFmtId="4">
    <oc r="E42">
      <v>355</v>
    </oc>
    <nc r="E42">
      <v>100</v>
    </nc>
  </rcc>
  <rcc rId="71511" sId="4" numFmtId="4">
    <nc r="D40">
      <v>9</v>
    </nc>
  </rcc>
  <rcc rId="71512" sId="4" numFmtId="4">
    <nc r="E40">
      <v>29</v>
    </nc>
  </rcc>
  <rcc rId="71513" sId="3" numFmtId="4">
    <oc r="D69">
      <v>4</v>
    </oc>
    <nc r="D69">
      <v>1</v>
    </nc>
  </rcc>
  <rcc rId="71514" sId="3" numFmtId="4">
    <oc r="E69">
      <f>80+80</f>
    </oc>
    <nc r="E69">
      <v>150</v>
    </nc>
  </rcc>
  <rcc rId="71515" sId="3" numFmtId="4">
    <oc r="D112">
      <v>4</v>
    </oc>
    <nc r="D112">
      <v>1</v>
    </nc>
  </rcc>
  <rcc rId="71516" sId="3" numFmtId="4">
    <oc r="E112">
      <v>387</v>
    </oc>
    <nc r="E112">
      <v>45</v>
    </nc>
  </rcc>
  <rcc rId="71517" sId="4" numFmtId="4">
    <nc r="D110">
      <v>3</v>
    </nc>
  </rcc>
  <rcc rId="71518" sId="4" numFmtId="4">
    <nc r="E110">
      <v>12</v>
    </nc>
  </rcc>
  <rcc rId="71519" sId="3" numFmtId="4">
    <nc r="D82">
      <v>1</v>
    </nc>
  </rcc>
  <rcc rId="71520" sId="3" numFmtId="4">
    <nc r="E82">
      <v>15</v>
    </nc>
  </rcc>
  <rcc rId="71521" sId="4" numFmtId="4">
    <nc r="D166">
      <v>6</v>
    </nc>
  </rcc>
  <rcc rId="71522" sId="4" numFmtId="4">
    <nc r="E166">
      <v>37</v>
    </nc>
  </rcc>
  <rcc rId="71523" sId="4" numFmtId="4">
    <nc r="D79">
      <v>2</v>
    </nc>
  </rcc>
  <rcc rId="71524" sId="4" numFmtId="4">
    <nc r="E79">
      <v>14</v>
    </nc>
  </rcc>
  <rcc rId="71525" sId="4" numFmtId="4">
    <nc r="D207">
      <v>1</v>
    </nc>
  </rcc>
  <rcc rId="71526" sId="4" numFmtId="4">
    <nc r="E207">
      <v>3</v>
    </nc>
  </rcc>
  <rcc rId="71527" sId="4" numFmtId="4">
    <nc r="D50">
      <v>2</v>
    </nc>
  </rcc>
  <rcc rId="71528" sId="4" numFmtId="4">
    <nc r="E50">
      <v>100</v>
    </nc>
  </rcc>
  <rcc rId="71529" sId="3" numFmtId="4">
    <oc r="D210">
      <v>3</v>
    </oc>
    <nc r="D210">
      <v>1</v>
    </nc>
  </rcc>
  <rcc rId="71530" sId="3" numFmtId="4">
    <oc r="E210">
      <v>370</v>
    </oc>
    <nc r="E210">
      <v>150</v>
    </nc>
  </rcc>
  <rcc rId="71531" sId="3" numFmtId="4">
    <oc r="D224">
      <v>3</v>
    </oc>
    <nc r="D224">
      <v>1</v>
    </nc>
  </rcc>
  <rcc rId="71532" sId="3" numFmtId="4">
    <oc r="E224">
      <v>374</v>
    </oc>
    <nc r="E224">
      <v>150</v>
    </nc>
  </rcc>
  <rcc rId="71533" sId="4" numFmtId="4">
    <nc r="D175">
      <v>3</v>
    </nc>
  </rcc>
  <rcc rId="71534" sId="4" numFmtId="4">
    <nc r="E175">
      <v>24</v>
    </nc>
  </rcc>
  <rcc rId="71535" sId="4" numFmtId="4">
    <nc r="D140">
      <v>6</v>
    </nc>
  </rcc>
  <rcc rId="71536" sId="4" numFmtId="4">
    <nc r="E140">
      <v>31</v>
    </nc>
  </rcc>
  <rcc rId="71537" sId="4" numFmtId="4">
    <nc r="D113">
      <v>6</v>
    </nc>
  </rcc>
  <rcc rId="71538" sId="4" numFmtId="4">
    <nc r="E113">
      <v>20.5</v>
    </nc>
  </rcc>
  <rcc rId="71539" sId="4" numFmtId="4">
    <nc r="D139">
      <v>8</v>
    </nc>
  </rcc>
  <rcc rId="71540" sId="4" numFmtId="4">
    <nc r="E139">
      <v>24</v>
    </nc>
  </rcc>
  <rcc rId="71541" sId="4" numFmtId="4">
    <nc r="D155">
      <v>1</v>
    </nc>
  </rcc>
  <rcc rId="71542" sId="4" numFmtId="4">
    <nc r="E155">
      <v>4</v>
    </nc>
  </rcc>
  <rcc rId="71543" sId="3">
    <oc r="D137">
      <v>6</v>
    </oc>
    <nc r="D137">
      <v>1</v>
    </nc>
  </rcc>
  <rcc rId="71544" sId="3">
    <oc r="E137">
      <v>310</v>
    </oc>
    <nc r="E137">
      <v>60</v>
    </nc>
  </rcc>
  <rcc rId="71545" sId="4" numFmtId="4">
    <nc r="D206">
      <v>1</v>
    </nc>
  </rcc>
  <rcc rId="71546" sId="4" numFmtId="4">
    <nc r="E206">
      <v>3</v>
    </nc>
  </rcc>
  <rcc rId="71547" sId="4" numFmtId="4">
    <nc r="D23">
      <v>3</v>
    </nc>
  </rcc>
  <rcc rId="71548" sId="4" numFmtId="4">
    <nc r="E23">
      <v>163</v>
    </nc>
  </rcc>
  <rcc rId="71549" sId="3" numFmtId="4">
    <nc r="D177">
      <v>1</v>
    </nc>
  </rcc>
  <rcc rId="71550" sId="3" numFmtId="4">
    <nc r="E177">
      <v>15</v>
    </nc>
  </rcc>
  <rcc rId="71551" sId="4" numFmtId="4">
    <nc r="D176">
      <v>1</v>
    </nc>
  </rcc>
  <rcc rId="71552" sId="4" numFmtId="4">
    <nc r="E176">
      <v>4</v>
    </nc>
  </rcc>
  <rcc rId="71553" sId="4" numFmtId="4">
    <nc r="D58">
      <v>1</v>
    </nc>
  </rcc>
  <rcc rId="71554" sId="4" numFmtId="4">
    <nc r="E58">
      <v>10</v>
    </nc>
  </rcc>
  <rcc rId="71555" sId="4" numFmtId="4">
    <nc r="D222">
      <v>8</v>
    </nc>
  </rcc>
  <rcc rId="71556" sId="4" numFmtId="4">
    <nc r="E222">
      <v>70</v>
    </nc>
  </rcc>
  <rcc rId="71557" sId="4">
    <nc r="D34">
      <v>1</v>
    </nc>
  </rcc>
  <rcc rId="71558" sId="4">
    <nc r="E34">
      <v>10</v>
    </nc>
  </rcc>
  <rcc rId="71559" sId="3" numFmtId="4">
    <oc r="D28">
      <v>16</v>
    </oc>
    <nc r="D28">
      <v>2</v>
    </nc>
  </rcc>
  <rcc rId="71560" sId="3" numFmtId="4">
    <oc r="E28">
      <v>3569</v>
    </oc>
    <nc r="E28">
      <v>635</v>
    </nc>
  </rcc>
  <rcc rId="71561" sId="4" numFmtId="4">
    <nc r="D64">
      <v>2</v>
    </nc>
  </rcc>
  <rcc rId="71562" sId="4" numFmtId="4">
    <nc r="E64">
      <v>20</v>
    </nc>
  </rcc>
  <rcc rId="71563" sId="3" odxf="1" dxf="1">
    <oc r="B14" t="inlineStr">
      <is>
        <t>Информация о технологическом присоединении энергопринимающих устройств к сетям АО "ДСК" филиалом ПАО "МРСК Северного Кавказа" за декабрь 2016г.</t>
      </is>
    </oc>
    <nc r="B14" t="inlineStr">
      <is>
        <t>Информация о технологическом присоединении энергопринимающих устройств к сетям АО "ДСК" филиалом ПАО "МРСК Северного Кавказа" за январь 2017г.</t>
      </is>
    </nc>
    <odxf/>
    <ndxf/>
  </rcc>
  <rcc rId="71564" sId="1" odxf="1" dxf="1">
    <oc r="B14" t="inlineStr">
      <is>
        <t>Информация о технологическом присоединении энергопринимающих устройств к сетям АО "ДСК" филиалом ПАО "МРСК Северного Кавказа" за декабрь 2016г.</t>
      </is>
    </oc>
    <nc r="B14" t="inlineStr">
      <is>
        <t>Информация о технологическом присоединении энергопринимающих устройств к сетям АО "ДСК" филиалом ПАО "МРСК Северного Кавказа" за январь 2017г.</t>
      </is>
    </nc>
    <odxf/>
    <ndxf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1995C456-B9B7-4B63-BDAB-99BDA33BD259}" name="Патимат Сулеймановна Зубаирова" id="-1292082385" dateTime="2017-02-21T13:13:5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microsoft.com/office/2006/relationships/wsSortMap" Target="wsSortMap1.xml"/></Relationships>
</file>

<file path=xl/worksheets/_rels/sheet12.xml.rels><?xml version="1.0" encoding="UTF-8" standalone="yes"?>
<Relationships xmlns="http://schemas.openxmlformats.org/package/2006/relationships"><Relationship Id="rId2" Type="http://schemas.microsoft.com/office/2006/relationships/wsSortMap" Target="wsSortMap2.xml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D916705D-5F60-466F-8EBC-00890A40BBF6}" state="hidden">
      <pageMargins left="0.7" right="0.7" top="0.75" bottom="0.75" header="0.3" footer="0.3"/>
    </customSheetView>
    <customSheetView guid="{A743F9C7-8B89-4E8F-B91F-1FFB859064F2}" state="hidden">
      <pageMargins left="0.7" right="0.7" top="0.75" bottom="0.75" header="0.3" footer="0.3"/>
    </customSheetView>
    <customSheetView guid="{7FDDDD5D-ED8E-47A5-AFBE-0056D605C291}" state="hidden">
      <pageMargins left="0.7" right="0.7" top="0.75" bottom="0.75" header="0.3" footer="0.3"/>
    </customSheetView>
    <customSheetView guid="{D735A0E3-67D4-4A47-94B7-B543B7FA080E}" state="hidden">
      <pageMargins left="0.7" right="0.7" top="0.75" bottom="0.75" header="0.3" footer="0.3"/>
    </customSheetView>
    <customSheetView guid="{86462F47-30CD-4D77-8883-003B13E6B20D}" state="hidden">
      <pageMargins left="0.7" right="0.7" top="0.75" bottom="0.75" header="0.3" footer="0.3"/>
    </customSheetView>
    <customSheetView guid="{B47DA4C4-0401-4396-AB48-48E5D400F2EC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topLeftCell="A152" workbookViewId="0">
      <selection activeCell="F159" sqref="F159"/>
    </sheetView>
  </sheetViews>
  <sheetFormatPr defaultRowHeight="12.75" x14ac:dyDescent="0.2"/>
  <cols>
    <col min="2" max="2" width="6.5703125" customWidth="1"/>
    <col min="3" max="3" width="10.42578125" customWidth="1"/>
    <col min="4" max="4" width="13" customWidth="1"/>
    <col min="6" max="6" width="17.140625" customWidth="1"/>
    <col min="8" max="8" width="10.42578125" customWidth="1"/>
    <col min="9" max="9" width="10.5703125" customWidth="1"/>
    <col min="13" max="13" width="15.85546875" customWidth="1"/>
    <col min="14" max="14" width="12" customWidth="1"/>
  </cols>
  <sheetData>
    <row r="1" spans="1:15" ht="15.75" x14ac:dyDescent="0.2">
      <c r="A1" s="101"/>
      <c r="B1" s="102"/>
      <c r="C1" s="103"/>
      <c r="D1" s="104"/>
      <c r="E1" s="104"/>
      <c r="F1" s="105"/>
      <c r="G1" s="102"/>
      <c r="H1" s="106"/>
      <c r="I1" s="106"/>
      <c r="J1" s="102"/>
      <c r="K1" s="102"/>
      <c r="L1" s="107"/>
      <c r="M1" s="108"/>
      <c r="N1" s="103"/>
      <c r="O1" s="104"/>
    </row>
    <row r="2" spans="1:15" ht="15.75" x14ac:dyDescent="0.2">
      <c r="A2" s="101"/>
      <c r="B2" s="102"/>
      <c r="C2" s="103"/>
      <c r="D2" s="104"/>
      <c r="E2" s="104"/>
      <c r="F2" s="105"/>
      <c r="G2" s="102"/>
      <c r="H2" s="109"/>
      <c r="I2" s="110"/>
      <c r="J2" s="102"/>
      <c r="K2" s="102"/>
      <c r="L2" s="107"/>
      <c r="M2" s="108"/>
      <c r="N2" s="103"/>
      <c r="O2" s="104"/>
    </row>
    <row r="3" spans="1:15" x14ac:dyDescent="0.2">
      <c r="A3" s="114"/>
      <c r="B3" s="104"/>
      <c r="C3" s="103"/>
      <c r="D3" s="104"/>
      <c r="E3" s="104"/>
      <c r="F3" s="115"/>
      <c r="G3" s="104"/>
      <c r="H3" s="109"/>
      <c r="I3" s="113"/>
      <c r="J3" s="104"/>
      <c r="K3" s="104"/>
      <c r="L3" s="107"/>
      <c r="M3" s="104"/>
      <c r="N3" s="103"/>
      <c r="O3" s="102"/>
    </row>
    <row r="4" spans="1:15" ht="15.75" x14ac:dyDescent="0.2">
      <c r="A4" s="101"/>
      <c r="B4" s="102"/>
      <c r="C4" s="103"/>
      <c r="D4" s="104"/>
      <c r="E4" s="104"/>
      <c r="F4" s="105"/>
      <c r="G4" s="102"/>
      <c r="H4" s="109"/>
      <c r="I4" s="110"/>
      <c r="J4" s="102"/>
      <c r="K4" s="102"/>
      <c r="L4" s="107"/>
      <c r="M4" s="108"/>
      <c r="N4" s="103"/>
      <c r="O4" s="104"/>
    </row>
    <row r="5" spans="1:15" ht="15.75" x14ac:dyDescent="0.2">
      <c r="A5" s="101"/>
      <c r="B5" s="102"/>
      <c r="C5" s="103"/>
      <c r="D5" s="104"/>
      <c r="E5" s="104"/>
      <c r="F5" s="105"/>
      <c r="G5" s="102"/>
      <c r="H5" s="109"/>
      <c r="I5" s="110"/>
      <c r="J5" s="102"/>
      <c r="K5" s="102"/>
      <c r="L5" s="107"/>
      <c r="M5" s="108"/>
      <c r="N5" s="103"/>
      <c r="O5" s="102"/>
    </row>
    <row r="6" spans="1:15" ht="15.75" x14ac:dyDescent="0.2">
      <c r="A6" s="101"/>
      <c r="B6" s="102"/>
      <c r="C6" s="103"/>
      <c r="D6" s="104"/>
      <c r="E6" s="104"/>
      <c r="F6" s="105"/>
      <c r="G6" s="102"/>
      <c r="H6" s="109"/>
      <c r="I6" s="110"/>
      <c r="J6" s="102"/>
      <c r="K6" s="102"/>
      <c r="L6" s="107"/>
      <c r="M6" s="108"/>
      <c r="N6" s="103"/>
      <c r="O6" s="104"/>
    </row>
    <row r="7" spans="1:15" ht="15.75" x14ac:dyDescent="0.2">
      <c r="A7" s="101"/>
      <c r="B7" s="102"/>
      <c r="C7" s="103"/>
      <c r="D7" s="104"/>
      <c r="E7" s="104"/>
      <c r="F7" s="105"/>
      <c r="G7" s="102"/>
      <c r="H7" s="109"/>
      <c r="I7" s="110"/>
      <c r="J7" s="102"/>
      <c r="K7" s="102"/>
      <c r="L7" s="107"/>
      <c r="M7" s="108"/>
      <c r="N7" s="103"/>
      <c r="O7" s="102"/>
    </row>
    <row r="8" spans="1:15" ht="15.75" x14ac:dyDescent="0.2">
      <c r="A8" s="101"/>
      <c r="B8" s="102"/>
      <c r="C8" s="103"/>
      <c r="D8" s="104"/>
      <c r="E8" s="104"/>
      <c r="F8" s="105"/>
      <c r="G8" s="102"/>
      <c r="H8" s="109"/>
      <c r="I8" s="110"/>
      <c r="J8" s="102"/>
      <c r="K8" s="102"/>
      <c r="L8" s="107"/>
      <c r="M8" s="108"/>
      <c r="N8" s="103"/>
      <c r="O8" s="104"/>
    </row>
    <row r="9" spans="1:15" ht="15.75" x14ac:dyDescent="0.2">
      <c r="A9" s="101"/>
      <c r="B9" s="102"/>
      <c r="C9" s="103"/>
      <c r="D9" s="104"/>
      <c r="E9" s="104"/>
      <c r="F9" s="105"/>
      <c r="G9" s="102"/>
      <c r="H9" s="109"/>
      <c r="I9" s="110"/>
      <c r="J9" s="102"/>
      <c r="K9" s="102"/>
      <c r="L9" s="107"/>
      <c r="M9" s="108"/>
      <c r="N9" s="103"/>
      <c r="O9" s="102"/>
    </row>
    <row r="10" spans="1:15" ht="15.75" x14ac:dyDescent="0.2">
      <c r="A10" s="101"/>
      <c r="B10" s="102"/>
      <c r="C10" s="103"/>
      <c r="D10" s="104"/>
      <c r="E10" s="104"/>
      <c r="F10" s="105"/>
      <c r="G10" s="102"/>
      <c r="H10" s="109"/>
      <c r="I10" s="110"/>
      <c r="J10" s="102"/>
      <c r="K10" s="102"/>
      <c r="L10" s="107"/>
      <c r="M10" s="108"/>
      <c r="N10" s="103"/>
      <c r="O10" s="104"/>
    </row>
    <row r="11" spans="1:15" ht="15.75" x14ac:dyDescent="0.2">
      <c r="A11" s="101"/>
      <c r="B11" s="102"/>
      <c r="C11" s="103"/>
      <c r="D11" s="104"/>
      <c r="E11" s="104"/>
      <c r="F11" s="105"/>
      <c r="G11" s="102"/>
      <c r="H11" s="109"/>
      <c r="I11" s="110"/>
      <c r="J11" s="102"/>
      <c r="K11" s="102"/>
      <c r="L11" s="107"/>
      <c r="M11" s="108"/>
      <c r="N11" s="103"/>
      <c r="O11" s="102"/>
    </row>
    <row r="12" spans="1:15" ht="15.75" x14ac:dyDescent="0.2">
      <c r="A12" s="101"/>
      <c r="B12" s="102"/>
      <c r="C12" s="103"/>
      <c r="D12" s="104"/>
      <c r="E12" s="104"/>
      <c r="F12" s="105"/>
      <c r="G12" s="102"/>
      <c r="H12" s="109"/>
      <c r="I12" s="110"/>
      <c r="J12" s="102"/>
      <c r="K12" s="102"/>
      <c r="L12" s="107"/>
      <c r="M12" s="108"/>
      <c r="N12" s="103"/>
      <c r="O12" s="104"/>
    </row>
    <row r="13" spans="1:15" ht="15.75" x14ac:dyDescent="0.2">
      <c r="A13" s="101"/>
      <c r="B13" s="102"/>
      <c r="C13" s="103"/>
      <c r="D13" s="104"/>
      <c r="E13" s="104"/>
      <c r="F13" s="105"/>
      <c r="G13" s="102"/>
      <c r="H13" s="109"/>
      <c r="I13" s="110"/>
      <c r="J13" s="102"/>
      <c r="K13" s="102"/>
      <c r="L13" s="107"/>
      <c r="M13" s="108"/>
      <c r="N13" s="103"/>
      <c r="O13" s="102"/>
    </row>
    <row r="14" spans="1:15" ht="15.75" x14ac:dyDescent="0.2">
      <c r="A14" s="101"/>
      <c r="B14" s="102"/>
      <c r="C14" s="103"/>
      <c r="D14" s="104"/>
      <c r="E14" s="104"/>
      <c r="F14" s="105"/>
      <c r="G14" s="102"/>
      <c r="H14" s="109"/>
      <c r="I14" s="110"/>
      <c r="J14" s="102"/>
      <c r="K14" s="102"/>
      <c r="L14" s="107"/>
      <c r="M14" s="108"/>
      <c r="N14" s="103"/>
      <c r="O14" s="104"/>
    </row>
    <row r="15" spans="1:15" ht="15.75" x14ac:dyDescent="0.2">
      <c r="A15" s="101"/>
      <c r="B15" s="102"/>
      <c r="C15" s="103"/>
      <c r="D15" s="104"/>
      <c r="E15" s="104"/>
      <c r="F15" s="105"/>
      <c r="G15" s="102"/>
      <c r="H15" s="109"/>
      <c r="I15" s="110"/>
      <c r="J15" s="102"/>
      <c r="K15" s="102"/>
      <c r="L15" s="107"/>
      <c r="M15" s="108"/>
      <c r="N15" s="103"/>
      <c r="O15" s="102"/>
    </row>
    <row r="16" spans="1:15" ht="15.75" x14ac:dyDescent="0.2">
      <c r="A16" s="101"/>
      <c r="B16" s="102"/>
      <c r="C16" s="103"/>
      <c r="D16" s="104"/>
      <c r="E16" s="104"/>
      <c r="F16" s="105"/>
      <c r="G16" s="102"/>
      <c r="H16" s="109"/>
      <c r="I16" s="110"/>
      <c r="J16" s="102"/>
      <c r="K16" s="102"/>
      <c r="L16" s="107"/>
      <c r="M16" s="108"/>
      <c r="N16" s="103"/>
      <c r="O16" s="104"/>
    </row>
    <row r="17" spans="1:15" ht="15.75" x14ac:dyDescent="0.2">
      <c r="A17" s="101"/>
      <c r="B17" s="102"/>
      <c r="C17" s="103"/>
      <c r="D17" s="104"/>
      <c r="E17" s="104"/>
      <c r="F17" s="105"/>
      <c r="G17" s="102"/>
      <c r="H17" s="109"/>
      <c r="I17" s="110"/>
      <c r="J17" s="102"/>
      <c r="K17" s="102"/>
      <c r="L17" s="107"/>
      <c r="M17" s="108"/>
      <c r="N17" s="103"/>
      <c r="O17" s="102"/>
    </row>
    <row r="18" spans="1:15" ht="15.75" x14ac:dyDescent="0.2">
      <c r="A18" s="101"/>
      <c r="B18" s="102"/>
      <c r="C18" s="103"/>
      <c r="D18" s="104"/>
      <c r="E18" s="104"/>
      <c r="F18" s="105"/>
      <c r="G18" s="102"/>
      <c r="H18" s="109"/>
      <c r="I18" s="110"/>
      <c r="J18" s="102"/>
      <c r="K18" s="102"/>
      <c r="L18" s="107"/>
      <c r="M18" s="108"/>
      <c r="N18" s="103"/>
      <c r="O18" s="104"/>
    </row>
    <row r="19" spans="1:15" ht="15.75" x14ac:dyDescent="0.2">
      <c r="A19" s="101"/>
      <c r="B19" s="102"/>
      <c r="C19" s="103"/>
      <c r="D19" s="104"/>
      <c r="E19" s="104"/>
      <c r="F19" s="105"/>
      <c r="G19" s="102"/>
      <c r="H19" s="109"/>
      <c r="I19" s="110"/>
      <c r="J19" s="102"/>
      <c r="K19" s="102"/>
      <c r="L19" s="107"/>
      <c r="M19" s="108"/>
      <c r="N19" s="103"/>
      <c r="O19" s="102"/>
    </row>
    <row r="20" spans="1:15" ht="15.75" x14ac:dyDescent="0.2">
      <c r="A20" s="101"/>
      <c r="B20" s="102"/>
      <c r="C20" s="103"/>
      <c r="D20" s="104"/>
      <c r="E20" s="104"/>
      <c r="F20" s="105"/>
      <c r="G20" s="102"/>
      <c r="H20" s="109"/>
      <c r="I20" s="110"/>
      <c r="J20" s="102"/>
      <c r="K20" s="102"/>
      <c r="L20" s="107"/>
      <c r="M20" s="108"/>
      <c r="N20" s="103"/>
      <c r="O20" s="104"/>
    </row>
    <row r="21" spans="1:15" ht="15.75" x14ac:dyDescent="0.2">
      <c r="A21" s="101"/>
      <c r="B21" s="102"/>
      <c r="C21" s="103"/>
      <c r="D21" s="104"/>
      <c r="E21" s="104"/>
      <c r="F21" s="105"/>
      <c r="G21" s="102"/>
      <c r="H21" s="109"/>
      <c r="I21" s="110"/>
      <c r="J21" s="102"/>
      <c r="K21" s="102"/>
      <c r="L21" s="107"/>
      <c r="M21" s="108"/>
      <c r="N21" s="103"/>
      <c r="O21" s="102"/>
    </row>
    <row r="22" spans="1:15" ht="15.75" x14ac:dyDescent="0.2">
      <c r="A22" s="101"/>
      <c r="B22" s="102"/>
      <c r="C22" s="103"/>
      <c r="D22" s="104"/>
      <c r="E22" s="104"/>
      <c r="F22" s="105"/>
      <c r="G22" s="102"/>
      <c r="H22" s="109"/>
      <c r="I22" s="110"/>
      <c r="J22" s="102"/>
      <c r="K22" s="102"/>
      <c r="L22" s="107"/>
      <c r="M22" s="108"/>
      <c r="N22" s="103"/>
      <c r="O22" s="104"/>
    </row>
    <row r="23" spans="1:15" x14ac:dyDescent="0.2">
      <c r="A23" s="101"/>
      <c r="B23" s="102"/>
      <c r="C23" s="103"/>
      <c r="D23" s="104"/>
      <c r="E23" s="104"/>
      <c r="F23" s="105"/>
      <c r="G23" s="102"/>
      <c r="H23" s="109"/>
      <c r="I23" s="110"/>
      <c r="J23" s="102"/>
      <c r="K23" s="102"/>
      <c r="L23" s="107"/>
      <c r="M23" s="104"/>
      <c r="N23" s="103"/>
      <c r="O23" s="102"/>
    </row>
    <row r="24" spans="1:15" ht="15.75" x14ac:dyDescent="0.2">
      <c r="A24" s="101"/>
      <c r="B24" s="102"/>
      <c r="C24" s="103"/>
      <c r="D24" s="104"/>
      <c r="E24" s="104"/>
      <c r="F24" s="105"/>
      <c r="G24" s="102"/>
      <c r="H24" s="109"/>
      <c r="I24" s="110"/>
      <c r="J24" s="102"/>
      <c r="K24" s="102"/>
      <c r="L24" s="107"/>
      <c r="M24" s="108"/>
      <c r="N24" s="103"/>
      <c r="O24" s="104"/>
    </row>
    <row r="25" spans="1:15" ht="15.75" x14ac:dyDescent="0.2">
      <c r="A25" s="101"/>
      <c r="B25" s="102"/>
      <c r="C25" s="103"/>
      <c r="D25" s="104"/>
      <c r="E25" s="104"/>
      <c r="F25" s="105"/>
      <c r="G25" s="102"/>
      <c r="H25" s="109"/>
      <c r="I25" s="110"/>
      <c r="J25" s="102"/>
      <c r="K25" s="102"/>
      <c r="L25" s="107"/>
      <c r="M25" s="108"/>
      <c r="N25" s="103"/>
      <c r="O25" s="102"/>
    </row>
    <row r="26" spans="1:15" ht="15.75" x14ac:dyDescent="0.2">
      <c r="A26" s="101"/>
      <c r="B26" s="102"/>
      <c r="C26" s="103"/>
      <c r="D26" s="104"/>
      <c r="E26" s="104"/>
      <c r="F26" s="105"/>
      <c r="G26" s="102"/>
      <c r="H26" s="109"/>
      <c r="I26" s="110"/>
      <c r="J26" s="102"/>
      <c r="K26" s="102"/>
      <c r="L26" s="107"/>
      <c r="M26" s="108"/>
      <c r="N26" s="103"/>
      <c r="O26" s="104"/>
    </row>
    <row r="27" spans="1:15" ht="15.75" x14ac:dyDescent="0.2">
      <c r="A27" s="101"/>
      <c r="B27" s="102"/>
      <c r="C27" s="103"/>
      <c r="D27" s="104"/>
      <c r="E27" s="104"/>
      <c r="F27" s="105"/>
      <c r="G27" s="102"/>
      <c r="H27" s="109"/>
      <c r="I27" s="110"/>
      <c r="J27" s="102"/>
      <c r="K27" s="102"/>
      <c r="L27" s="107"/>
      <c r="M27" s="108"/>
      <c r="N27" s="103"/>
      <c r="O27" s="102"/>
    </row>
    <row r="28" spans="1:15" ht="15.75" x14ac:dyDescent="0.2">
      <c r="A28" s="101"/>
      <c r="B28" s="102"/>
      <c r="C28" s="103"/>
      <c r="D28" s="104"/>
      <c r="E28" s="104"/>
      <c r="F28" s="105"/>
      <c r="G28" s="102"/>
      <c r="H28" s="109"/>
      <c r="I28" s="110"/>
      <c r="J28" s="102"/>
      <c r="K28" s="102"/>
      <c r="L28" s="107"/>
      <c r="M28" s="108"/>
      <c r="N28" s="103"/>
      <c r="O28" s="104"/>
    </row>
    <row r="29" spans="1:15" ht="15.75" x14ac:dyDescent="0.2">
      <c r="A29" s="101"/>
      <c r="B29" s="102"/>
      <c r="C29" s="103"/>
      <c r="D29" s="104"/>
      <c r="E29" s="104"/>
      <c r="F29" s="105"/>
      <c r="G29" s="102"/>
      <c r="H29" s="109"/>
      <c r="I29" s="110"/>
      <c r="J29" s="102"/>
      <c r="K29" s="102"/>
      <c r="L29" s="107"/>
      <c r="M29" s="108"/>
      <c r="N29" s="103"/>
      <c r="O29" s="102"/>
    </row>
    <row r="30" spans="1:15" ht="15.75" x14ac:dyDescent="0.2">
      <c r="A30" s="101"/>
      <c r="B30" s="102"/>
      <c r="C30" s="103"/>
      <c r="D30" s="104"/>
      <c r="E30" s="104"/>
      <c r="F30" s="105"/>
      <c r="G30" s="102"/>
      <c r="H30" s="109"/>
      <c r="I30" s="110"/>
      <c r="J30" s="102"/>
      <c r="K30" s="102"/>
      <c r="L30" s="107"/>
      <c r="M30" s="108"/>
      <c r="N30" s="103"/>
      <c r="O30" s="104"/>
    </row>
    <row r="31" spans="1:15" ht="15.75" x14ac:dyDescent="0.2">
      <c r="A31" s="101"/>
      <c r="B31" s="102"/>
      <c r="C31" s="103"/>
      <c r="D31" s="104"/>
      <c r="E31" s="104"/>
      <c r="F31" s="105"/>
      <c r="G31" s="102"/>
      <c r="H31" s="109"/>
      <c r="I31" s="110"/>
      <c r="J31" s="102"/>
      <c r="K31" s="102"/>
      <c r="L31" s="107"/>
      <c r="M31" s="108"/>
      <c r="N31" s="103"/>
      <c r="O31" s="102"/>
    </row>
    <row r="32" spans="1:15" ht="15.75" x14ac:dyDescent="0.2">
      <c r="A32" s="101"/>
      <c r="B32" s="102"/>
      <c r="C32" s="103"/>
      <c r="D32" s="104"/>
      <c r="E32" s="104"/>
      <c r="F32" s="105"/>
      <c r="G32" s="102"/>
      <c r="H32" s="109"/>
      <c r="I32" s="110"/>
      <c r="J32" s="102"/>
      <c r="K32" s="102"/>
      <c r="L32" s="107"/>
      <c r="M32" s="108"/>
      <c r="N32" s="103"/>
      <c r="O32" s="104"/>
    </row>
    <row r="33" spans="1:15" ht="15.75" x14ac:dyDescent="0.2">
      <c r="A33" s="101"/>
      <c r="B33" s="102"/>
      <c r="C33" s="103"/>
      <c r="D33" s="104"/>
      <c r="E33" s="104"/>
      <c r="F33" s="105"/>
      <c r="G33" s="102"/>
      <c r="H33" s="109"/>
      <c r="I33" s="110"/>
      <c r="J33" s="102"/>
      <c r="K33" s="102"/>
      <c r="L33" s="107"/>
      <c r="M33" s="108"/>
      <c r="N33" s="103"/>
      <c r="O33" s="102"/>
    </row>
    <row r="34" spans="1:15" ht="15.75" x14ac:dyDescent="0.2">
      <c r="A34" s="101"/>
      <c r="B34" s="102"/>
      <c r="C34" s="103"/>
      <c r="D34" s="104"/>
      <c r="E34" s="104"/>
      <c r="F34" s="105"/>
      <c r="G34" s="102"/>
      <c r="H34" s="109"/>
      <c r="I34" s="110"/>
      <c r="J34" s="102"/>
      <c r="K34" s="102"/>
      <c r="L34" s="107"/>
      <c r="M34" s="108"/>
      <c r="N34" s="103"/>
      <c r="O34" s="104"/>
    </row>
    <row r="35" spans="1:15" ht="15.75" x14ac:dyDescent="0.2">
      <c r="A35" s="101"/>
      <c r="B35" s="102"/>
      <c r="C35" s="103"/>
      <c r="D35" s="104"/>
      <c r="E35" s="104"/>
      <c r="F35" s="105"/>
      <c r="G35" s="102"/>
      <c r="H35" s="109"/>
      <c r="I35" s="110"/>
      <c r="J35" s="102"/>
      <c r="K35" s="102"/>
      <c r="L35" s="107"/>
      <c r="M35" s="108"/>
      <c r="N35" s="103"/>
      <c r="O35" s="102"/>
    </row>
    <row r="36" spans="1:15" ht="15.75" x14ac:dyDescent="0.2">
      <c r="A36" s="101"/>
      <c r="B36" s="102"/>
      <c r="C36" s="103"/>
      <c r="D36" s="104"/>
      <c r="E36" s="105"/>
      <c r="F36" s="105"/>
      <c r="G36" s="102"/>
      <c r="H36" s="109"/>
      <c r="I36" s="110"/>
      <c r="J36" s="102"/>
      <c r="K36" s="102"/>
      <c r="L36" s="107"/>
      <c r="M36" s="108"/>
      <c r="N36" s="103"/>
      <c r="O36" s="104"/>
    </row>
    <row r="37" spans="1:15" ht="15.75" x14ac:dyDescent="0.2">
      <c r="A37" s="101"/>
      <c r="B37" s="102"/>
      <c r="C37" s="103"/>
      <c r="D37" s="104"/>
      <c r="E37" s="104"/>
      <c r="F37" s="105"/>
      <c r="G37" s="102"/>
      <c r="H37" s="109"/>
      <c r="I37" s="110"/>
      <c r="J37" s="102"/>
      <c r="K37" s="102"/>
      <c r="L37" s="107"/>
      <c r="M37" s="108"/>
      <c r="N37" s="103"/>
      <c r="O37" s="102"/>
    </row>
    <row r="38" spans="1:15" ht="15.75" x14ac:dyDescent="0.2">
      <c r="A38" s="101"/>
      <c r="B38" s="102"/>
      <c r="C38" s="103"/>
      <c r="D38" s="104"/>
      <c r="E38" s="104"/>
      <c r="F38" s="105"/>
      <c r="G38" s="102"/>
      <c r="H38" s="102"/>
      <c r="I38" s="110"/>
      <c r="J38" s="102"/>
      <c r="K38" s="102"/>
      <c r="L38" s="107"/>
      <c r="M38" s="108"/>
      <c r="N38" s="103"/>
      <c r="O38" s="104"/>
    </row>
    <row r="39" spans="1:15" ht="15.75" x14ac:dyDescent="0.2">
      <c r="A39" s="101"/>
      <c r="B39" s="102"/>
      <c r="C39" s="103"/>
      <c r="D39" s="104"/>
      <c r="E39" s="104"/>
      <c r="F39" s="105"/>
      <c r="G39" s="102"/>
      <c r="H39" s="102"/>
      <c r="I39" s="110"/>
      <c r="J39" s="102"/>
      <c r="K39" s="102"/>
      <c r="L39" s="107"/>
      <c r="M39" s="108"/>
      <c r="N39" s="103"/>
      <c r="O39" s="104"/>
    </row>
    <row r="40" spans="1:15" ht="15.75" x14ac:dyDescent="0.2">
      <c r="A40" s="101"/>
      <c r="B40" s="102"/>
      <c r="C40" s="103"/>
      <c r="D40" s="104"/>
      <c r="E40" s="104"/>
      <c r="F40" s="105"/>
      <c r="G40" s="102"/>
      <c r="H40" s="102"/>
      <c r="I40" s="110"/>
      <c r="J40" s="102"/>
      <c r="K40" s="102"/>
      <c r="L40" s="107"/>
      <c r="M40" s="108"/>
      <c r="N40" s="103"/>
      <c r="O40" s="104"/>
    </row>
    <row r="41" spans="1:15" ht="15.75" x14ac:dyDescent="0.2">
      <c r="A41" s="101"/>
      <c r="B41" s="102"/>
      <c r="C41" s="103"/>
      <c r="D41" s="104"/>
      <c r="E41" s="104"/>
      <c r="F41" s="105"/>
      <c r="G41" s="102"/>
      <c r="H41" s="109"/>
      <c r="I41" s="110"/>
      <c r="J41" s="102"/>
      <c r="K41" s="102"/>
      <c r="L41" s="107"/>
      <c r="M41" s="108"/>
      <c r="N41" s="103"/>
      <c r="O41" s="102"/>
    </row>
    <row r="42" spans="1:15" ht="15.75" x14ac:dyDescent="0.2">
      <c r="A42" s="101"/>
      <c r="B42" s="102"/>
      <c r="C42" s="103"/>
      <c r="D42" s="104"/>
      <c r="E42" s="104"/>
      <c r="F42" s="105"/>
      <c r="G42" s="102"/>
      <c r="H42" s="109"/>
      <c r="I42" s="110"/>
      <c r="J42" s="102"/>
      <c r="K42" s="102"/>
      <c r="L42" s="107"/>
      <c r="M42" s="108"/>
      <c r="N42" s="103"/>
      <c r="O42" s="104"/>
    </row>
    <row r="43" spans="1:15" ht="15.75" x14ac:dyDescent="0.2">
      <c r="A43" s="101"/>
      <c r="B43" s="102"/>
      <c r="C43" s="103"/>
      <c r="D43" s="104"/>
      <c r="E43" s="104"/>
      <c r="F43" s="105"/>
      <c r="G43" s="102"/>
      <c r="H43" s="109"/>
      <c r="I43" s="110"/>
      <c r="J43" s="102"/>
      <c r="K43" s="102"/>
      <c r="L43" s="107"/>
      <c r="M43" s="108"/>
      <c r="N43" s="103"/>
      <c r="O43" s="102"/>
    </row>
    <row r="44" spans="1:15" ht="15.75" x14ac:dyDescent="0.2">
      <c r="A44" s="101"/>
      <c r="B44" s="102"/>
      <c r="C44" s="103"/>
      <c r="D44" s="104"/>
      <c r="E44" s="104"/>
      <c r="F44" s="105"/>
      <c r="G44" s="102"/>
      <c r="H44" s="109"/>
      <c r="I44" s="110"/>
      <c r="J44" s="102"/>
      <c r="K44" s="102"/>
      <c r="L44" s="107"/>
      <c r="M44" s="108"/>
      <c r="N44" s="103"/>
      <c r="O44" s="104"/>
    </row>
    <row r="45" spans="1:15" ht="15.75" x14ac:dyDescent="0.2">
      <c r="A45" s="101"/>
      <c r="B45" s="102"/>
      <c r="C45" s="103"/>
      <c r="D45" s="104"/>
      <c r="E45" s="104"/>
      <c r="F45" s="105"/>
      <c r="G45" s="102"/>
      <c r="H45" s="109"/>
      <c r="I45" s="110"/>
      <c r="J45" s="102"/>
      <c r="K45" s="102"/>
      <c r="L45" s="107"/>
      <c r="M45" s="108"/>
      <c r="N45" s="103"/>
      <c r="O45" s="102"/>
    </row>
    <row r="46" spans="1:15" x14ac:dyDescent="0.2">
      <c r="A46" s="114"/>
      <c r="B46" s="104"/>
      <c r="C46" s="103"/>
      <c r="D46" s="104"/>
      <c r="E46" s="104"/>
      <c r="F46" s="112"/>
      <c r="G46" s="104"/>
      <c r="H46" s="109"/>
      <c r="I46" s="113"/>
      <c r="J46" s="104"/>
      <c r="K46" s="104"/>
      <c r="L46" s="107"/>
      <c r="M46" s="104"/>
      <c r="N46" s="103"/>
      <c r="O46" s="102"/>
    </row>
    <row r="47" spans="1:15" ht="15.75" x14ac:dyDescent="0.2">
      <c r="A47" s="101"/>
      <c r="B47" s="102"/>
      <c r="C47" s="103"/>
      <c r="D47" s="104"/>
      <c r="E47" s="104"/>
      <c r="F47" s="105"/>
      <c r="G47" s="102"/>
      <c r="H47" s="109"/>
      <c r="I47" s="110"/>
      <c r="J47" s="102"/>
      <c r="K47" s="102"/>
      <c r="L47" s="107"/>
      <c r="M47" s="108"/>
      <c r="N47" s="103"/>
      <c r="O47" s="104"/>
    </row>
    <row r="48" spans="1:15" ht="15.75" x14ac:dyDescent="0.2">
      <c r="A48" s="101"/>
      <c r="B48" s="102"/>
      <c r="C48" s="103"/>
      <c r="D48" s="104"/>
      <c r="E48" s="104"/>
      <c r="F48" s="105"/>
      <c r="G48" s="102"/>
      <c r="H48" s="109"/>
      <c r="I48" s="110"/>
      <c r="J48" s="102"/>
      <c r="K48" s="102"/>
      <c r="L48" s="107"/>
      <c r="M48" s="108"/>
      <c r="N48" s="103"/>
      <c r="O48" s="104"/>
    </row>
    <row r="49" spans="1:15" ht="15.75" x14ac:dyDescent="0.2">
      <c r="A49" s="101"/>
      <c r="B49" s="102"/>
      <c r="C49" s="103"/>
      <c r="D49" s="104"/>
      <c r="E49" s="104"/>
      <c r="F49" s="105"/>
      <c r="G49" s="102"/>
      <c r="H49" s="109"/>
      <c r="I49" s="110"/>
      <c r="J49" s="102"/>
      <c r="K49" s="102"/>
      <c r="L49" s="107"/>
      <c r="M49" s="108"/>
      <c r="N49" s="103"/>
      <c r="O49" s="104"/>
    </row>
    <row r="50" spans="1:15" ht="15.75" x14ac:dyDescent="0.2">
      <c r="A50" s="101"/>
      <c r="B50" s="102"/>
      <c r="C50" s="103"/>
      <c r="D50" s="104"/>
      <c r="E50" s="104"/>
      <c r="F50" s="105"/>
      <c r="G50" s="102"/>
      <c r="H50" s="109"/>
      <c r="I50" s="110"/>
      <c r="J50" s="102"/>
      <c r="K50" s="102"/>
      <c r="L50" s="107"/>
      <c r="M50" s="108"/>
      <c r="N50" s="103"/>
      <c r="O50" s="104"/>
    </row>
    <row r="51" spans="1:15" ht="15.75" x14ac:dyDescent="0.2">
      <c r="A51" s="101"/>
      <c r="B51" s="102"/>
      <c r="C51" s="103"/>
      <c r="D51" s="104"/>
      <c r="E51" s="104"/>
      <c r="F51" s="105"/>
      <c r="G51" s="102"/>
      <c r="H51" s="109"/>
      <c r="I51" s="110"/>
      <c r="J51" s="102"/>
      <c r="K51" s="102"/>
      <c r="L51" s="107"/>
      <c r="M51" s="108"/>
      <c r="N51" s="103"/>
      <c r="O51" s="104"/>
    </row>
    <row r="52" spans="1:15" ht="15.75" x14ac:dyDescent="0.2">
      <c r="A52" s="101"/>
      <c r="B52" s="102"/>
      <c r="C52" s="103"/>
      <c r="D52" s="104"/>
      <c r="E52" s="104"/>
      <c r="F52" s="105"/>
      <c r="G52" s="102"/>
      <c r="H52" s="102"/>
      <c r="I52" s="110"/>
      <c r="J52" s="102"/>
      <c r="K52" s="102"/>
      <c r="L52" s="107"/>
      <c r="M52" s="108"/>
      <c r="N52" s="103"/>
      <c r="O52" s="104"/>
    </row>
    <row r="53" spans="1:15" ht="15.75" x14ac:dyDescent="0.2">
      <c r="A53" s="101"/>
      <c r="B53" s="102"/>
      <c r="C53" s="103"/>
      <c r="D53" s="104"/>
      <c r="E53" s="104"/>
      <c r="F53" s="105"/>
      <c r="G53" s="102"/>
      <c r="H53" s="109"/>
      <c r="I53" s="110"/>
      <c r="J53" s="102"/>
      <c r="K53" s="102"/>
      <c r="L53" s="107"/>
      <c r="M53" s="108"/>
      <c r="N53" s="103"/>
      <c r="O53" s="104"/>
    </row>
    <row r="54" spans="1:15" ht="15.75" x14ac:dyDescent="0.2">
      <c r="A54" s="101"/>
      <c r="B54" s="102"/>
      <c r="C54" s="103"/>
      <c r="D54" s="104"/>
      <c r="E54" s="104"/>
      <c r="F54" s="105"/>
      <c r="G54" s="102"/>
      <c r="H54" s="109"/>
      <c r="I54" s="110"/>
      <c r="J54" s="102"/>
      <c r="K54" s="102"/>
      <c r="L54" s="107"/>
      <c r="M54" s="108"/>
      <c r="N54" s="103"/>
      <c r="O54" s="104"/>
    </row>
    <row r="55" spans="1:15" ht="15.75" x14ac:dyDescent="0.2">
      <c r="A55" s="101"/>
      <c r="B55" s="102"/>
      <c r="C55" s="103"/>
      <c r="D55" s="104"/>
      <c r="E55" s="104"/>
      <c r="F55" s="105"/>
      <c r="G55" s="102"/>
      <c r="H55" s="109"/>
      <c r="I55" s="110"/>
      <c r="J55" s="102"/>
      <c r="K55" s="102"/>
      <c r="L55" s="107"/>
      <c r="M55" s="108"/>
      <c r="N55" s="103"/>
      <c r="O55" s="104"/>
    </row>
    <row r="56" spans="1:15" ht="15.75" x14ac:dyDescent="0.2">
      <c r="A56" s="101"/>
      <c r="B56" s="102"/>
      <c r="C56" s="103"/>
      <c r="D56" s="104"/>
      <c r="E56" s="104"/>
      <c r="F56" s="105"/>
      <c r="G56" s="102"/>
      <c r="H56" s="109"/>
      <c r="I56" s="110"/>
      <c r="J56" s="102"/>
      <c r="K56" s="102"/>
      <c r="L56" s="107"/>
      <c r="M56" s="108"/>
      <c r="N56" s="103"/>
      <c r="O56" s="104"/>
    </row>
    <row r="57" spans="1:15" ht="15.75" x14ac:dyDescent="0.2">
      <c r="A57" s="101"/>
      <c r="B57" s="102"/>
      <c r="C57" s="103"/>
      <c r="D57" s="104"/>
      <c r="E57" s="104"/>
      <c r="F57" s="105"/>
      <c r="G57" s="102"/>
      <c r="H57" s="102"/>
      <c r="I57" s="110"/>
      <c r="J57" s="102"/>
      <c r="K57" s="102"/>
      <c r="L57" s="107"/>
      <c r="M57" s="108"/>
      <c r="N57" s="103"/>
      <c r="O57" s="104"/>
    </row>
    <row r="58" spans="1:15" ht="15.75" x14ac:dyDescent="0.2">
      <c r="A58" s="101"/>
      <c r="B58" s="102"/>
      <c r="C58" s="103"/>
      <c r="D58" s="104"/>
      <c r="E58" s="104"/>
      <c r="F58" s="105"/>
      <c r="G58" s="102"/>
      <c r="H58" s="109"/>
      <c r="I58" s="110"/>
      <c r="J58" s="102"/>
      <c r="K58" s="102"/>
      <c r="L58" s="107"/>
      <c r="M58" s="108"/>
      <c r="N58" s="103"/>
      <c r="O58" s="104"/>
    </row>
    <row r="59" spans="1:15" ht="15.75" x14ac:dyDescent="0.2">
      <c r="A59" s="101"/>
      <c r="B59" s="102"/>
      <c r="C59" s="103"/>
      <c r="D59" s="104"/>
      <c r="E59" s="104"/>
      <c r="F59" s="105"/>
      <c r="G59" s="102"/>
      <c r="H59" s="102"/>
      <c r="I59" s="110"/>
      <c r="J59" s="102"/>
      <c r="K59" s="102"/>
      <c r="L59" s="107"/>
      <c r="M59" s="108"/>
      <c r="N59" s="103"/>
      <c r="O59" s="104"/>
    </row>
    <row r="60" spans="1:15" ht="15.75" x14ac:dyDescent="0.2">
      <c r="A60" s="101"/>
      <c r="B60" s="102"/>
      <c r="C60" s="103"/>
      <c r="D60" s="104"/>
      <c r="E60" s="104"/>
      <c r="F60" s="105"/>
      <c r="G60" s="102"/>
      <c r="H60" s="109"/>
      <c r="I60" s="110"/>
      <c r="J60" s="102"/>
      <c r="K60" s="102"/>
      <c r="L60" s="107"/>
      <c r="M60" s="108"/>
      <c r="N60" s="103"/>
      <c r="O60" s="104"/>
    </row>
    <row r="61" spans="1:15" ht="15.75" x14ac:dyDescent="0.2">
      <c r="A61" s="101"/>
      <c r="B61" s="102"/>
      <c r="C61" s="103"/>
      <c r="D61" s="104"/>
      <c r="E61" s="104"/>
      <c r="F61" s="105"/>
      <c r="G61" s="102"/>
      <c r="H61" s="109"/>
      <c r="I61" s="110"/>
      <c r="J61" s="102"/>
      <c r="K61" s="102"/>
      <c r="L61" s="107"/>
      <c r="M61" s="108"/>
      <c r="N61" s="103"/>
      <c r="O61" s="104"/>
    </row>
    <row r="62" spans="1:15" ht="15.75" x14ac:dyDescent="0.2">
      <c r="A62" s="101"/>
      <c r="B62" s="102"/>
      <c r="C62" s="103"/>
      <c r="D62" s="104"/>
      <c r="E62" s="104"/>
      <c r="F62" s="105"/>
      <c r="G62" s="102"/>
      <c r="H62" s="102"/>
      <c r="I62" s="110"/>
      <c r="J62" s="102"/>
      <c r="K62" s="102"/>
      <c r="L62" s="107"/>
      <c r="M62" s="108"/>
      <c r="N62" s="103"/>
      <c r="O62" s="104"/>
    </row>
    <row r="63" spans="1:15" ht="15.75" x14ac:dyDescent="0.2">
      <c r="A63" s="101"/>
      <c r="B63" s="102"/>
      <c r="C63" s="103"/>
      <c r="D63" s="104"/>
      <c r="E63" s="104"/>
      <c r="F63" s="105"/>
      <c r="G63" s="102"/>
      <c r="H63" s="109"/>
      <c r="I63" s="110"/>
      <c r="J63" s="102"/>
      <c r="K63" s="102"/>
      <c r="L63" s="107"/>
      <c r="M63" s="108"/>
      <c r="N63" s="103"/>
      <c r="O63" s="104"/>
    </row>
    <row r="64" spans="1:15" ht="15.75" x14ac:dyDescent="0.2">
      <c r="A64" s="101"/>
      <c r="B64" s="102"/>
      <c r="C64" s="103"/>
      <c r="D64" s="104"/>
      <c r="E64" s="104"/>
      <c r="F64" s="105"/>
      <c r="G64" s="102"/>
      <c r="H64" s="109"/>
      <c r="I64" s="110"/>
      <c r="J64" s="102"/>
      <c r="K64" s="102"/>
      <c r="L64" s="107"/>
      <c r="M64" s="108"/>
      <c r="N64" s="103"/>
      <c r="O64" s="104"/>
    </row>
    <row r="65" spans="1:15" ht="15.75" x14ac:dyDescent="0.2">
      <c r="A65" s="101"/>
      <c r="B65" s="102"/>
      <c r="C65" s="103"/>
      <c r="D65" s="104"/>
      <c r="E65" s="104"/>
      <c r="F65" s="105"/>
      <c r="G65" s="102"/>
      <c r="H65" s="109"/>
      <c r="I65" s="110"/>
      <c r="J65" s="102"/>
      <c r="K65" s="102"/>
      <c r="L65" s="107"/>
      <c r="M65" s="108"/>
      <c r="N65" s="103"/>
      <c r="O65" s="104"/>
    </row>
    <row r="66" spans="1:15" ht="15.75" x14ac:dyDescent="0.2">
      <c r="A66" s="101"/>
      <c r="B66" s="102"/>
      <c r="C66" s="103"/>
      <c r="D66" s="104"/>
      <c r="E66" s="104"/>
      <c r="F66" s="105"/>
      <c r="G66" s="102"/>
      <c r="H66" s="109"/>
      <c r="I66" s="110"/>
      <c r="J66" s="102"/>
      <c r="K66" s="102"/>
      <c r="L66" s="107"/>
      <c r="M66" s="108"/>
      <c r="N66" s="103"/>
      <c r="O66" s="104"/>
    </row>
    <row r="67" spans="1:15" ht="15.75" x14ac:dyDescent="0.2">
      <c r="A67" s="101"/>
      <c r="B67" s="102"/>
      <c r="C67" s="103"/>
      <c r="D67" s="104"/>
      <c r="E67" s="104"/>
      <c r="F67" s="105"/>
      <c r="G67" s="102"/>
      <c r="H67" s="109"/>
      <c r="I67" s="110"/>
      <c r="J67" s="102"/>
      <c r="K67" s="102"/>
      <c r="L67" s="107"/>
      <c r="M67" s="108"/>
      <c r="N67" s="103"/>
      <c r="O67" s="104"/>
    </row>
    <row r="68" spans="1:15" ht="15.75" x14ac:dyDescent="0.2">
      <c r="A68" s="101"/>
      <c r="B68" s="102"/>
      <c r="C68" s="103"/>
      <c r="D68" s="104"/>
      <c r="E68" s="104"/>
      <c r="F68" s="105"/>
      <c r="G68" s="102"/>
      <c r="H68" s="109"/>
      <c r="I68" s="110"/>
      <c r="J68" s="102"/>
      <c r="K68" s="102"/>
      <c r="L68" s="107"/>
      <c r="M68" s="108"/>
      <c r="N68" s="103"/>
      <c r="O68" s="104"/>
    </row>
    <row r="69" spans="1:15" ht="15.75" x14ac:dyDescent="0.2">
      <c r="A69" s="101"/>
      <c r="B69" s="102"/>
      <c r="C69" s="103"/>
      <c r="D69" s="104"/>
      <c r="E69" s="104"/>
      <c r="F69" s="105"/>
      <c r="G69" s="102"/>
      <c r="H69" s="109"/>
      <c r="I69" s="110"/>
      <c r="J69" s="102"/>
      <c r="K69" s="102"/>
      <c r="L69" s="107"/>
      <c r="M69" s="108"/>
      <c r="N69" s="103"/>
      <c r="O69" s="104"/>
    </row>
    <row r="70" spans="1:15" ht="15.75" x14ac:dyDescent="0.2">
      <c r="A70" s="101"/>
      <c r="B70" s="102"/>
      <c r="C70" s="103"/>
      <c r="D70" s="104"/>
      <c r="E70" s="104"/>
      <c r="F70" s="105"/>
      <c r="G70" s="102"/>
      <c r="H70" s="109"/>
      <c r="I70" s="110"/>
      <c r="J70" s="102"/>
      <c r="K70" s="102"/>
      <c r="L70" s="107"/>
      <c r="M70" s="108"/>
      <c r="N70" s="103"/>
      <c r="O70" s="104"/>
    </row>
    <row r="71" spans="1:15" ht="15.75" x14ac:dyDescent="0.2">
      <c r="A71" s="101"/>
      <c r="B71" s="102"/>
      <c r="C71" s="103"/>
      <c r="D71" s="104"/>
      <c r="E71" s="104"/>
      <c r="F71" s="105"/>
      <c r="G71" s="102"/>
      <c r="H71" s="102"/>
      <c r="I71" s="110"/>
      <c r="J71" s="102"/>
      <c r="K71" s="102"/>
      <c r="L71" s="107"/>
      <c r="M71" s="108"/>
      <c r="N71" s="103"/>
      <c r="O71" s="104"/>
    </row>
    <row r="72" spans="1:15" ht="15.75" x14ac:dyDescent="0.2">
      <c r="A72" s="101"/>
      <c r="B72" s="102"/>
      <c r="C72" s="103"/>
      <c r="D72" s="104"/>
      <c r="E72" s="104"/>
      <c r="F72" s="105"/>
      <c r="G72" s="102"/>
      <c r="H72" s="109"/>
      <c r="I72" s="110"/>
      <c r="J72" s="102"/>
      <c r="K72" s="102"/>
      <c r="L72" s="107"/>
      <c r="M72" s="108"/>
      <c r="N72" s="103"/>
      <c r="O72" s="104"/>
    </row>
    <row r="73" spans="1:15" ht="15.75" x14ac:dyDescent="0.2">
      <c r="A73" s="101"/>
      <c r="B73" s="102"/>
      <c r="C73" s="103"/>
      <c r="D73" s="104"/>
      <c r="E73" s="104"/>
      <c r="F73" s="105"/>
      <c r="G73" s="102"/>
      <c r="H73" s="102"/>
      <c r="I73" s="110"/>
      <c r="J73" s="102"/>
      <c r="K73" s="102"/>
      <c r="L73" s="107"/>
      <c r="M73" s="108"/>
      <c r="N73" s="103"/>
      <c r="O73" s="104"/>
    </row>
    <row r="74" spans="1:15" ht="15.75" x14ac:dyDescent="0.2">
      <c r="A74" s="101"/>
      <c r="B74" s="102"/>
      <c r="C74" s="103"/>
      <c r="D74" s="104"/>
      <c r="E74" s="104"/>
      <c r="F74" s="105"/>
      <c r="G74" s="102"/>
      <c r="H74" s="102"/>
      <c r="I74" s="110"/>
      <c r="J74" s="102"/>
      <c r="K74" s="102"/>
      <c r="L74" s="107"/>
      <c r="M74" s="108"/>
      <c r="N74" s="103"/>
      <c r="O74" s="104"/>
    </row>
    <row r="75" spans="1:15" ht="15.75" x14ac:dyDescent="0.2">
      <c r="A75" s="101"/>
      <c r="B75" s="102"/>
      <c r="C75" s="103"/>
      <c r="D75" s="104"/>
      <c r="E75" s="104"/>
      <c r="F75" s="105"/>
      <c r="G75" s="102"/>
      <c r="H75" s="109"/>
      <c r="I75" s="110"/>
      <c r="J75" s="102"/>
      <c r="K75" s="102"/>
      <c r="L75" s="107"/>
      <c r="M75" s="108"/>
      <c r="N75" s="103"/>
      <c r="O75" s="104"/>
    </row>
    <row r="76" spans="1:15" ht="15.75" x14ac:dyDescent="0.2">
      <c r="A76" s="101"/>
      <c r="B76" s="102"/>
      <c r="C76" s="103"/>
      <c r="D76" s="104"/>
      <c r="E76" s="104"/>
      <c r="F76" s="105"/>
      <c r="G76" s="102"/>
      <c r="H76" s="109"/>
      <c r="I76" s="110"/>
      <c r="J76" s="102"/>
      <c r="K76" s="102"/>
      <c r="L76" s="107"/>
      <c r="M76" s="108"/>
      <c r="N76" s="103"/>
      <c r="O76" s="104"/>
    </row>
    <row r="77" spans="1:15" ht="15.75" x14ac:dyDescent="0.2">
      <c r="A77" s="101"/>
      <c r="B77" s="102"/>
      <c r="C77" s="103"/>
      <c r="D77" s="104"/>
      <c r="E77" s="104"/>
      <c r="F77" s="105"/>
      <c r="G77" s="102"/>
      <c r="H77" s="102"/>
      <c r="I77" s="110"/>
      <c r="J77" s="102"/>
      <c r="K77" s="102"/>
      <c r="L77" s="107"/>
      <c r="M77" s="108"/>
      <c r="N77" s="103"/>
      <c r="O77" s="104"/>
    </row>
    <row r="78" spans="1:15" ht="15.75" x14ac:dyDescent="0.2">
      <c r="A78" s="101"/>
      <c r="B78" s="102"/>
      <c r="C78" s="103"/>
      <c r="D78" s="104"/>
      <c r="E78" s="104"/>
      <c r="F78" s="105"/>
      <c r="G78" s="102"/>
      <c r="H78" s="109"/>
      <c r="I78" s="110"/>
      <c r="J78" s="102"/>
      <c r="K78" s="102"/>
      <c r="L78" s="107"/>
      <c r="M78" s="108"/>
      <c r="N78" s="103"/>
      <c r="O78" s="104"/>
    </row>
    <row r="79" spans="1:15" ht="15.75" x14ac:dyDescent="0.2">
      <c r="A79" s="101"/>
      <c r="B79" s="102"/>
      <c r="C79" s="103"/>
      <c r="D79" s="104"/>
      <c r="E79" s="104"/>
      <c r="F79" s="105"/>
      <c r="G79" s="102"/>
      <c r="H79" s="109"/>
      <c r="I79" s="110"/>
      <c r="J79" s="102"/>
      <c r="K79" s="102"/>
      <c r="L79" s="107"/>
      <c r="M79" s="108"/>
      <c r="N79" s="103"/>
      <c r="O79" s="104"/>
    </row>
    <row r="80" spans="1:15" x14ac:dyDescent="0.2">
      <c r="A80" s="101"/>
      <c r="B80" s="104"/>
      <c r="C80" s="103"/>
      <c r="D80" s="111"/>
      <c r="E80" s="104"/>
      <c r="F80" s="112"/>
      <c r="G80" s="104"/>
      <c r="H80" s="109"/>
      <c r="I80" s="113"/>
      <c r="J80" s="104"/>
      <c r="K80" s="104"/>
      <c r="L80" s="107"/>
      <c r="M80" s="104"/>
      <c r="N80" s="103"/>
      <c r="O80" s="102"/>
    </row>
    <row r="81" spans="1:15" x14ac:dyDescent="0.2">
      <c r="A81" s="101"/>
      <c r="B81" s="104"/>
      <c r="C81" s="103"/>
      <c r="D81" s="111"/>
      <c r="E81" s="104"/>
      <c r="F81" s="112"/>
      <c r="G81" s="104"/>
      <c r="H81" s="104"/>
      <c r="I81" s="113"/>
      <c r="J81" s="104"/>
      <c r="K81" s="104"/>
      <c r="L81" s="107"/>
      <c r="M81" s="104"/>
      <c r="N81" s="103"/>
      <c r="O81" s="104"/>
    </row>
    <row r="82" spans="1:15" x14ac:dyDescent="0.2">
      <c r="A82" s="101"/>
      <c r="B82" s="104"/>
      <c r="C82" s="103"/>
      <c r="D82" s="111"/>
      <c r="E82" s="104"/>
      <c r="F82" s="112"/>
      <c r="G82" s="104"/>
      <c r="H82" s="109"/>
      <c r="I82" s="113"/>
      <c r="J82" s="104"/>
      <c r="K82" s="104"/>
      <c r="L82" s="107"/>
      <c r="M82" s="104"/>
      <c r="N82" s="103"/>
      <c r="O82" s="102"/>
    </row>
    <row r="83" spans="1:15" x14ac:dyDescent="0.2">
      <c r="A83" s="101"/>
      <c r="B83" s="104"/>
      <c r="C83" s="103"/>
      <c r="D83" s="111"/>
      <c r="E83" s="104"/>
      <c r="F83" s="112"/>
      <c r="G83" s="104"/>
      <c r="H83" s="109"/>
      <c r="I83" s="113"/>
      <c r="J83" s="104"/>
      <c r="K83" s="104"/>
      <c r="L83" s="107"/>
      <c r="M83" s="104"/>
      <c r="N83" s="103"/>
      <c r="O83" s="104"/>
    </row>
    <row r="84" spans="1:15" x14ac:dyDescent="0.2">
      <c r="A84" s="101"/>
      <c r="B84" s="104"/>
      <c r="C84" s="103"/>
      <c r="D84" s="111"/>
      <c r="E84" s="104"/>
      <c r="F84" s="112"/>
      <c r="G84" s="104"/>
      <c r="H84" s="109"/>
      <c r="I84" s="113"/>
      <c r="J84" s="104"/>
      <c r="K84" s="104"/>
      <c r="L84" s="107"/>
      <c r="M84" s="104"/>
      <c r="N84" s="103"/>
      <c r="O84" s="102"/>
    </row>
    <row r="85" spans="1:15" x14ac:dyDescent="0.2">
      <c r="A85" s="101"/>
      <c r="B85" s="104"/>
      <c r="C85" s="103"/>
      <c r="D85" s="111"/>
      <c r="E85" s="104"/>
      <c r="F85" s="112"/>
      <c r="G85" s="104"/>
      <c r="H85" s="109"/>
      <c r="I85" s="113"/>
      <c r="J85" s="104"/>
      <c r="K85" s="104"/>
      <c r="L85" s="107"/>
      <c r="M85" s="104"/>
      <c r="N85" s="103"/>
      <c r="O85" s="104"/>
    </row>
    <row r="86" spans="1:15" x14ac:dyDescent="0.2">
      <c r="A86" s="101"/>
      <c r="B86" s="104"/>
      <c r="C86" s="103"/>
      <c r="D86" s="111"/>
      <c r="E86" s="104"/>
      <c r="F86" s="112"/>
      <c r="G86" s="104"/>
      <c r="H86" s="109"/>
      <c r="I86" s="113"/>
      <c r="J86" s="104"/>
      <c r="K86" s="104"/>
      <c r="L86" s="107"/>
      <c r="M86" s="104"/>
      <c r="N86" s="103"/>
      <c r="O86" s="102"/>
    </row>
    <row r="87" spans="1:15" x14ac:dyDescent="0.2">
      <c r="A87" s="101"/>
      <c r="B87" s="104"/>
      <c r="C87" s="103"/>
      <c r="D87" s="111"/>
      <c r="E87" s="104"/>
      <c r="F87" s="112"/>
      <c r="G87" s="104"/>
      <c r="H87" s="109"/>
      <c r="I87" s="113"/>
      <c r="J87" s="104"/>
      <c r="K87" s="104"/>
      <c r="L87" s="107"/>
      <c r="M87" s="104"/>
      <c r="N87" s="103"/>
      <c r="O87" s="104"/>
    </row>
    <row r="88" spans="1:15" x14ac:dyDescent="0.2">
      <c r="A88" s="101"/>
      <c r="B88" s="104"/>
      <c r="C88" s="103"/>
      <c r="D88" s="111"/>
      <c r="E88" s="104"/>
      <c r="F88" s="112"/>
      <c r="G88" s="104"/>
      <c r="H88" s="109"/>
      <c r="I88" s="113"/>
      <c r="J88" s="104"/>
      <c r="K88" s="104"/>
      <c r="L88" s="107"/>
      <c r="M88" s="104"/>
      <c r="N88" s="103"/>
      <c r="O88" s="102"/>
    </row>
    <row r="89" spans="1:15" x14ac:dyDescent="0.2">
      <c r="A89" s="101"/>
      <c r="B89" s="104"/>
      <c r="C89" s="103"/>
      <c r="D89" s="111"/>
      <c r="E89" s="104"/>
      <c r="F89" s="112"/>
      <c r="G89" s="104"/>
      <c r="H89" s="109"/>
      <c r="I89" s="113"/>
      <c r="J89" s="104"/>
      <c r="K89" s="104"/>
      <c r="L89" s="107"/>
      <c r="M89" s="104"/>
      <c r="N89" s="103"/>
      <c r="O89" s="104"/>
    </row>
    <row r="90" spans="1:15" x14ac:dyDescent="0.2">
      <c r="A90" s="101"/>
      <c r="B90" s="104"/>
      <c r="C90" s="103"/>
      <c r="D90" s="111"/>
      <c r="E90" s="104"/>
      <c r="F90" s="112"/>
      <c r="G90" s="104"/>
      <c r="H90" s="109"/>
      <c r="I90" s="113"/>
      <c r="J90" s="104"/>
      <c r="K90" s="104"/>
      <c r="L90" s="107"/>
      <c r="M90" s="104"/>
      <c r="N90" s="103"/>
      <c r="O90" s="102"/>
    </row>
    <row r="91" spans="1:15" x14ac:dyDescent="0.2">
      <c r="A91" s="101"/>
      <c r="B91" s="104"/>
      <c r="C91" s="103"/>
      <c r="D91" s="111"/>
      <c r="E91" s="104"/>
      <c r="F91" s="112"/>
      <c r="G91" s="104"/>
      <c r="H91" s="109"/>
      <c r="I91" s="113"/>
      <c r="J91" s="104"/>
      <c r="K91" s="104"/>
      <c r="L91" s="107"/>
      <c r="M91" s="104"/>
      <c r="N91" s="103"/>
      <c r="O91" s="104"/>
    </row>
    <row r="92" spans="1:15" x14ac:dyDescent="0.2">
      <c r="A92" s="101"/>
      <c r="B92" s="104"/>
      <c r="C92" s="103"/>
      <c r="D92" s="111"/>
      <c r="E92" s="104"/>
      <c r="F92" s="112"/>
      <c r="G92" s="104"/>
      <c r="H92" s="109"/>
      <c r="I92" s="113"/>
      <c r="J92" s="104"/>
      <c r="K92" s="104"/>
      <c r="L92" s="107"/>
      <c r="M92" s="104"/>
      <c r="N92" s="103"/>
      <c r="O92" s="102"/>
    </row>
    <row r="93" spans="1:15" x14ac:dyDescent="0.2">
      <c r="A93" s="101"/>
      <c r="B93" s="104"/>
      <c r="C93" s="103"/>
      <c r="D93" s="111"/>
      <c r="E93" s="104"/>
      <c r="F93" s="112"/>
      <c r="G93" s="104"/>
      <c r="H93" s="109"/>
      <c r="I93" s="113"/>
      <c r="J93" s="104"/>
      <c r="K93" s="104"/>
      <c r="L93" s="107"/>
      <c r="M93" s="104"/>
      <c r="N93" s="103"/>
      <c r="O93" s="104"/>
    </row>
    <row r="94" spans="1:15" ht="15.75" x14ac:dyDescent="0.2">
      <c r="A94" s="101"/>
      <c r="B94" s="102"/>
      <c r="C94" s="103"/>
      <c r="D94" s="104"/>
      <c r="E94" s="104"/>
      <c r="F94" s="105"/>
      <c r="G94" s="102"/>
      <c r="H94" s="109"/>
      <c r="I94" s="110"/>
      <c r="J94" s="102"/>
      <c r="K94" s="102"/>
      <c r="L94" s="107"/>
      <c r="M94" s="108"/>
      <c r="N94" s="103"/>
      <c r="O94" s="102"/>
    </row>
    <row r="95" spans="1:15" ht="15.75" x14ac:dyDescent="0.2">
      <c r="A95" s="101"/>
      <c r="B95" s="102"/>
      <c r="C95" s="103"/>
      <c r="D95" s="104"/>
      <c r="E95" s="104"/>
      <c r="F95" s="105"/>
      <c r="G95" s="102"/>
      <c r="H95" s="109"/>
      <c r="I95" s="110"/>
      <c r="J95" s="102"/>
      <c r="K95" s="102"/>
      <c r="L95" s="107"/>
      <c r="M95" s="108"/>
      <c r="N95" s="103"/>
      <c r="O95" s="104"/>
    </row>
    <row r="96" spans="1:15" ht="15.75" x14ac:dyDescent="0.2">
      <c r="A96" s="101"/>
      <c r="B96" s="102"/>
      <c r="C96" s="103"/>
      <c r="D96" s="104"/>
      <c r="E96" s="104"/>
      <c r="F96" s="105"/>
      <c r="G96" s="102"/>
      <c r="H96" s="109"/>
      <c r="I96" s="110"/>
      <c r="J96" s="102"/>
      <c r="K96" s="102"/>
      <c r="L96" s="107"/>
      <c r="M96" s="108"/>
      <c r="N96" s="103"/>
      <c r="O96" s="102"/>
    </row>
    <row r="97" spans="1:15" ht="15.75" x14ac:dyDescent="0.2">
      <c r="A97" s="101"/>
      <c r="B97" s="102"/>
      <c r="C97" s="103"/>
      <c r="D97" s="104"/>
      <c r="E97" s="104"/>
      <c r="F97" s="105"/>
      <c r="G97" s="102"/>
      <c r="H97" s="109"/>
      <c r="I97" s="110"/>
      <c r="J97" s="102"/>
      <c r="K97" s="102"/>
      <c r="L97" s="107"/>
      <c r="M97" s="108"/>
      <c r="N97" s="103"/>
      <c r="O97" s="104"/>
    </row>
    <row r="98" spans="1:15" ht="15.75" x14ac:dyDescent="0.2">
      <c r="A98" s="101"/>
      <c r="B98" s="102"/>
      <c r="C98" s="103"/>
      <c r="D98" s="104"/>
      <c r="E98" s="104"/>
      <c r="F98" s="105"/>
      <c r="G98" s="102"/>
      <c r="H98" s="109"/>
      <c r="I98" s="110"/>
      <c r="J98" s="102"/>
      <c r="K98" s="102"/>
      <c r="L98" s="107"/>
      <c r="M98" s="108"/>
      <c r="N98" s="103"/>
      <c r="O98" s="102"/>
    </row>
    <row r="99" spans="1:15" ht="15.75" x14ac:dyDescent="0.2">
      <c r="A99" s="101"/>
      <c r="B99" s="102"/>
      <c r="C99" s="103"/>
      <c r="D99" s="104"/>
      <c r="E99" s="104"/>
      <c r="F99" s="105"/>
      <c r="G99" s="102"/>
      <c r="H99" s="109"/>
      <c r="I99" s="110"/>
      <c r="J99" s="102"/>
      <c r="K99" s="102"/>
      <c r="L99" s="107"/>
      <c r="M99" s="108"/>
      <c r="N99" s="103"/>
      <c r="O99" s="104"/>
    </row>
    <row r="100" spans="1:15" ht="15.75" x14ac:dyDescent="0.2">
      <c r="A100" s="101"/>
      <c r="B100" s="102"/>
      <c r="C100" s="103"/>
      <c r="D100" s="104"/>
      <c r="E100" s="104"/>
      <c r="F100" s="105"/>
      <c r="G100" s="102"/>
      <c r="H100" s="102"/>
      <c r="I100" s="110"/>
      <c r="J100" s="102"/>
      <c r="K100" s="102"/>
      <c r="L100" s="107"/>
      <c r="M100" s="108"/>
      <c r="N100" s="103"/>
      <c r="O100" s="102"/>
    </row>
    <row r="101" spans="1:15" ht="15.75" x14ac:dyDescent="0.2">
      <c r="A101" s="101"/>
      <c r="B101" s="102"/>
      <c r="C101" s="103"/>
      <c r="D101" s="104"/>
      <c r="E101" s="104"/>
      <c r="F101" s="105"/>
      <c r="G101" s="102"/>
      <c r="H101" s="109"/>
      <c r="I101" s="110"/>
      <c r="J101" s="102"/>
      <c r="K101" s="102"/>
      <c r="L101" s="107"/>
      <c r="M101" s="108"/>
      <c r="N101" s="103"/>
      <c r="O101" s="104"/>
    </row>
    <row r="102" spans="1:15" ht="15.75" x14ac:dyDescent="0.2">
      <c r="A102" s="101"/>
      <c r="B102" s="102"/>
      <c r="C102" s="103"/>
      <c r="D102" s="104"/>
      <c r="E102" s="104"/>
      <c r="F102" s="105"/>
      <c r="G102" s="102"/>
      <c r="H102" s="109"/>
      <c r="I102" s="110"/>
      <c r="J102" s="102"/>
      <c r="K102" s="102"/>
      <c r="L102" s="107"/>
      <c r="M102" s="108"/>
      <c r="N102" s="103"/>
      <c r="O102" s="102"/>
    </row>
    <row r="103" spans="1:15" ht="15.75" x14ac:dyDescent="0.2">
      <c r="A103" s="101"/>
      <c r="B103" s="102"/>
      <c r="C103" s="103"/>
      <c r="D103" s="104"/>
      <c r="E103" s="104"/>
      <c r="F103" s="105"/>
      <c r="G103" s="102"/>
      <c r="H103" s="109"/>
      <c r="I103" s="110"/>
      <c r="J103" s="102"/>
      <c r="K103" s="102"/>
      <c r="L103" s="107"/>
      <c r="M103" s="108"/>
      <c r="N103" s="103"/>
      <c r="O103" s="104"/>
    </row>
    <row r="104" spans="1:15" ht="15.75" x14ac:dyDescent="0.2">
      <c r="A104" s="101"/>
      <c r="B104" s="102"/>
      <c r="C104" s="103"/>
      <c r="D104" s="104"/>
      <c r="E104" s="104"/>
      <c r="F104" s="105"/>
      <c r="G104" s="102"/>
      <c r="H104" s="109"/>
      <c r="I104" s="110"/>
      <c r="J104" s="102"/>
      <c r="K104" s="102"/>
      <c r="L104" s="107"/>
      <c r="M104" s="108"/>
      <c r="N104" s="103"/>
      <c r="O104" s="102"/>
    </row>
    <row r="105" spans="1:15" ht="15.75" x14ac:dyDescent="0.2">
      <c r="A105" s="101"/>
      <c r="B105" s="102"/>
      <c r="C105" s="103"/>
      <c r="D105" s="104"/>
      <c r="E105" s="104"/>
      <c r="F105" s="105"/>
      <c r="G105" s="102"/>
      <c r="H105" s="109"/>
      <c r="I105" s="110"/>
      <c r="J105" s="102"/>
      <c r="K105" s="102"/>
      <c r="L105" s="107"/>
      <c r="M105" s="108"/>
      <c r="N105" s="103"/>
      <c r="O105" s="104"/>
    </row>
    <row r="106" spans="1:15" ht="15.75" x14ac:dyDescent="0.2">
      <c r="A106" s="101"/>
      <c r="B106" s="102"/>
      <c r="C106" s="103"/>
      <c r="D106" s="104"/>
      <c r="E106" s="104"/>
      <c r="F106" s="105"/>
      <c r="G106" s="102"/>
      <c r="H106" s="109"/>
      <c r="I106" s="110"/>
      <c r="J106" s="102"/>
      <c r="K106" s="102"/>
      <c r="L106" s="107"/>
      <c r="M106" s="108"/>
      <c r="N106" s="103"/>
      <c r="O106" s="102"/>
    </row>
    <row r="107" spans="1:15" x14ac:dyDescent="0.2">
      <c r="A107" s="114"/>
      <c r="B107" s="104"/>
      <c r="C107" s="116"/>
      <c r="D107" s="111"/>
      <c r="E107" s="104"/>
      <c r="F107" s="104"/>
      <c r="G107" s="104"/>
      <c r="H107" s="109"/>
      <c r="I107" s="113"/>
      <c r="J107" s="104"/>
      <c r="K107" s="104"/>
      <c r="L107" s="107"/>
      <c r="M107" s="104"/>
      <c r="N107" s="103"/>
      <c r="O107" s="104"/>
    </row>
    <row r="108" spans="1:15" ht="15.75" x14ac:dyDescent="0.2">
      <c r="A108" s="101"/>
      <c r="B108" s="102"/>
      <c r="C108" s="103"/>
      <c r="D108" s="104"/>
      <c r="E108" s="104"/>
      <c r="F108" s="105"/>
      <c r="G108" s="102"/>
      <c r="H108" s="109"/>
      <c r="I108" s="110"/>
      <c r="J108" s="102"/>
      <c r="K108" s="102"/>
      <c r="L108" s="107"/>
      <c r="M108" s="108"/>
      <c r="N108" s="103"/>
      <c r="O108" s="102"/>
    </row>
    <row r="109" spans="1:15" ht="15.75" x14ac:dyDescent="0.2">
      <c r="A109" s="101"/>
      <c r="B109" s="102"/>
      <c r="C109" s="103"/>
      <c r="D109" s="104"/>
      <c r="E109" s="104"/>
      <c r="F109" s="105"/>
      <c r="G109" s="102"/>
      <c r="H109" s="109"/>
      <c r="I109" s="110"/>
      <c r="J109" s="102"/>
      <c r="K109" s="102"/>
      <c r="L109" s="107"/>
      <c r="M109" s="108"/>
      <c r="N109" s="103"/>
      <c r="O109" s="104"/>
    </row>
    <row r="110" spans="1:15" ht="15.75" x14ac:dyDescent="0.2">
      <c r="A110" s="101"/>
      <c r="B110" s="102"/>
      <c r="C110" s="103"/>
      <c r="D110" s="104"/>
      <c r="E110" s="104"/>
      <c r="F110" s="105"/>
      <c r="G110" s="102"/>
      <c r="H110" s="109"/>
      <c r="I110" s="110"/>
      <c r="J110" s="102"/>
      <c r="K110" s="102"/>
      <c r="L110" s="107"/>
      <c r="M110" s="108"/>
      <c r="N110" s="103"/>
      <c r="O110" s="102"/>
    </row>
    <row r="111" spans="1:15" ht="15.75" x14ac:dyDescent="0.2">
      <c r="A111" s="101"/>
      <c r="B111" s="102"/>
      <c r="C111" s="103"/>
      <c r="D111" s="104"/>
      <c r="E111" s="104"/>
      <c r="F111" s="105"/>
      <c r="G111" s="102"/>
      <c r="H111" s="109"/>
      <c r="I111" s="110"/>
      <c r="J111" s="102"/>
      <c r="K111" s="102"/>
      <c r="L111" s="107"/>
      <c r="M111" s="108"/>
      <c r="N111" s="103"/>
      <c r="O111" s="104"/>
    </row>
    <row r="112" spans="1:15" ht="15.75" x14ac:dyDescent="0.2">
      <c r="A112" s="101"/>
      <c r="B112" s="102"/>
      <c r="C112" s="103"/>
      <c r="D112" s="104"/>
      <c r="E112" s="104"/>
      <c r="F112" s="105"/>
      <c r="G112" s="102"/>
      <c r="H112" s="102"/>
      <c r="I112" s="110"/>
      <c r="J112" s="102"/>
      <c r="K112" s="102"/>
      <c r="L112" s="107"/>
      <c r="M112" s="108"/>
      <c r="N112" s="103"/>
      <c r="O112" s="102"/>
    </row>
    <row r="113" spans="1:15" ht="15.75" x14ac:dyDescent="0.2">
      <c r="A113" s="101"/>
      <c r="B113" s="102"/>
      <c r="C113" s="103"/>
      <c r="D113" s="104"/>
      <c r="E113" s="104"/>
      <c r="F113" s="105"/>
      <c r="G113" s="102"/>
      <c r="H113" s="109"/>
      <c r="I113" s="110"/>
      <c r="J113" s="102"/>
      <c r="K113" s="102"/>
      <c r="L113" s="107"/>
      <c r="M113" s="108"/>
      <c r="N113" s="103"/>
      <c r="O113" s="104"/>
    </row>
    <row r="114" spans="1:15" ht="15.75" x14ac:dyDescent="0.2">
      <c r="A114" s="101"/>
      <c r="B114" s="102"/>
      <c r="C114" s="103"/>
      <c r="D114" s="104"/>
      <c r="E114" s="104"/>
      <c r="F114" s="105"/>
      <c r="G114" s="102"/>
      <c r="H114" s="109"/>
      <c r="I114" s="110"/>
      <c r="J114" s="102"/>
      <c r="K114" s="102"/>
      <c r="L114" s="107"/>
      <c r="M114" s="108"/>
      <c r="N114" s="103"/>
      <c r="O114" s="102"/>
    </row>
    <row r="115" spans="1:15" ht="15.75" x14ac:dyDescent="0.2">
      <c r="A115" s="101"/>
      <c r="B115" s="102"/>
      <c r="C115" s="103"/>
      <c r="D115" s="104"/>
      <c r="E115" s="104"/>
      <c r="F115" s="105"/>
      <c r="G115" s="102"/>
      <c r="H115" s="109"/>
      <c r="I115" s="110"/>
      <c r="J115" s="102"/>
      <c r="K115" s="102"/>
      <c r="L115" s="107"/>
      <c r="M115" s="108"/>
      <c r="N115" s="103"/>
      <c r="O115" s="104"/>
    </row>
    <row r="116" spans="1:15" ht="15.75" x14ac:dyDescent="0.2">
      <c r="A116" s="101"/>
      <c r="B116" s="102"/>
      <c r="C116" s="103"/>
      <c r="D116" s="104"/>
      <c r="E116" s="104"/>
      <c r="F116" s="105"/>
      <c r="G116" s="102"/>
      <c r="H116" s="109"/>
      <c r="I116" s="110"/>
      <c r="J116" s="102"/>
      <c r="K116" s="102"/>
      <c r="L116" s="107"/>
      <c r="M116" s="108"/>
      <c r="N116" s="103"/>
      <c r="O116" s="102"/>
    </row>
    <row r="117" spans="1:15" ht="15.75" x14ac:dyDescent="0.2">
      <c r="A117" s="101"/>
      <c r="B117" s="102"/>
      <c r="C117" s="103"/>
      <c r="D117" s="104"/>
      <c r="E117" s="104"/>
      <c r="F117" s="105"/>
      <c r="G117" s="102"/>
      <c r="H117" s="109"/>
      <c r="I117" s="110"/>
      <c r="J117" s="102"/>
      <c r="K117" s="102"/>
      <c r="L117" s="107"/>
      <c r="M117" s="108"/>
      <c r="N117" s="103"/>
      <c r="O117" s="104"/>
    </row>
    <row r="118" spans="1:15" ht="15.75" x14ac:dyDescent="0.2">
      <c r="A118" s="101"/>
      <c r="B118" s="102"/>
      <c r="C118" s="103"/>
      <c r="D118" s="104"/>
      <c r="E118" s="104"/>
      <c r="F118" s="105"/>
      <c r="G118" s="102"/>
      <c r="H118" s="109"/>
      <c r="I118" s="110"/>
      <c r="J118" s="102"/>
      <c r="K118" s="102"/>
      <c r="L118" s="107"/>
      <c r="M118" s="108"/>
      <c r="N118" s="103"/>
      <c r="O118" s="102"/>
    </row>
    <row r="119" spans="1:15" ht="15.75" x14ac:dyDescent="0.2">
      <c r="A119" s="101"/>
      <c r="B119" s="102"/>
      <c r="C119" s="103"/>
      <c r="D119" s="104"/>
      <c r="E119" s="104"/>
      <c r="F119" s="105"/>
      <c r="G119" s="102"/>
      <c r="H119" s="109"/>
      <c r="I119" s="110"/>
      <c r="J119" s="102"/>
      <c r="K119" s="102"/>
      <c r="L119" s="107"/>
      <c r="M119" s="108"/>
      <c r="N119" s="103"/>
      <c r="O119" s="104"/>
    </row>
    <row r="120" spans="1:15" ht="15.75" x14ac:dyDescent="0.2">
      <c r="A120" s="101"/>
      <c r="B120" s="102"/>
      <c r="C120" s="103"/>
      <c r="D120" s="104"/>
      <c r="E120" s="104"/>
      <c r="F120" s="105"/>
      <c r="G120" s="102"/>
      <c r="H120" s="109"/>
      <c r="I120" s="110"/>
      <c r="J120" s="102"/>
      <c r="K120" s="102"/>
      <c r="L120" s="107"/>
      <c r="M120" s="108"/>
      <c r="N120" s="103"/>
      <c r="O120" s="102"/>
    </row>
    <row r="121" spans="1:15" ht="15.75" x14ac:dyDescent="0.2">
      <c r="A121" s="101"/>
      <c r="B121" s="102"/>
      <c r="C121" s="103"/>
      <c r="D121" s="104"/>
      <c r="E121" s="104"/>
      <c r="F121" s="105"/>
      <c r="G121" s="102"/>
      <c r="H121" s="109"/>
      <c r="I121" s="110"/>
      <c r="J121" s="102"/>
      <c r="K121" s="102"/>
      <c r="L121" s="107"/>
      <c r="M121" s="108"/>
      <c r="N121" s="103"/>
      <c r="O121" s="104"/>
    </row>
    <row r="122" spans="1:15" ht="15.75" x14ac:dyDescent="0.2">
      <c r="A122" s="101"/>
      <c r="B122" s="102"/>
      <c r="C122" s="103"/>
      <c r="D122" s="104"/>
      <c r="E122" s="104"/>
      <c r="F122" s="105"/>
      <c r="G122" s="102"/>
      <c r="H122" s="109"/>
      <c r="I122" s="110"/>
      <c r="J122" s="102"/>
      <c r="K122" s="102"/>
      <c r="L122" s="107"/>
      <c r="M122" s="108"/>
      <c r="N122" s="103"/>
      <c r="O122" s="102"/>
    </row>
    <row r="123" spans="1:15" ht="15.75" x14ac:dyDescent="0.2">
      <c r="A123" s="101"/>
      <c r="B123" s="102"/>
      <c r="C123" s="103"/>
      <c r="D123" s="104"/>
      <c r="E123" s="104"/>
      <c r="F123" s="105"/>
      <c r="G123" s="102"/>
      <c r="H123" s="109"/>
      <c r="I123" s="110"/>
      <c r="J123" s="102"/>
      <c r="K123" s="102"/>
      <c r="L123" s="107"/>
      <c r="M123" s="108"/>
      <c r="N123" s="103"/>
      <c r="O123" s="104"/>
    </row>
    <row r="124" spans="1:15" ht="15.75" x14ac:dyDescent="0.2">
      <c r="A124" s="101"/>
      <c r="B124" s="102"/>
      <c r="C124" s="103"/>
      <c r="D124" s="104"/>
      <c r="E124" s="104"/>
      <c r="F124" s="105"/>
      <c r="G124" s="102"/>
      <c r="H124" s="109"/>
      <c r="I124" s="110"/>
      <c r="J124" s="102"/>
      <c r="K124" s="102"/>
      <c r="L124" s="107"/>
      <c r="M124" s="108"/>
      <c r="N124" s="103"/>
      <c r="O124" s="102"/>
    </row>
    <row r="125" spans="1:15" ht="15.75" x14ac:dyDescent="0.2">
      <c r="A125" s="101"/>
      <c r="B125" s="102"/>
      <c r="C125" s="103"/>
      <c r="D125" s="104"/>
      <c r="E125" s="104"/>
      <c r="F125" s="105"/>
      <c r="G125" s="102"/>
      <c r="H125" s="109"/>
      <c r="I125" s="110"/>
      <c r="J125" s="102"/>
      <c r="K125" s="102"/>
      <c r="L125" s="107"/>
      <c r="M125" s="108"/>
      <c r="N125" s="103"/>
      <c r="O125" s="104"/>
    </row>
    <row r="126" spans="1:15" ht="15.75" x14ac:dyDescent="0.2">
      <c r="A126" s="101"/>
      <c r="B126" s="102"/>
      <c r="C126" s="103"/>
      <c r="D126" s="104"/>
      <c r="E126" s="104"/>
      <c r="F126" s="105"/>
      <c r="G126" s="102"/>
      <c r="H126" s="109"/>
      <c r="I126" s="110"/>
      <c r="J126" s="102"/>
      <c r="K126" s="102"/>
      <c r="L126" s="107"/>
      <c r="M126" s="108"/>
      <c r="N126" s="103"/>
      <c r="O126" s="102"/>
    </row>
    <row r="127" spans="1:15" ht="15.75" x14ac:dyDescent="0.2">
      <c r="A127" s="101"/>
      <c r="B127" s="102"/>
      <c r="C127" s="103"/>
      <c r="D127" s="104"/>
      <c r="E127" s="104"/>
      <c r="F127" s="105"/>
      <c r="G127" s="102"/>
      <c r="H127" s="102"/>
      <c r="I127" s="110"/>
      <c r="J127" s="102"/>
      <c r="K127" s="102"/>
      <c r="L127" s="107"/>
      <c r="M127" s="108"/>
      <c r="N127" s="103"/>
      <c r="O127" s="104"/>
    </row>
    <row r="128" spans="1:15" ht="15.75" x14ac:dyDescent="0.2">
      <c r="A128" s="101"/>
      <c r="B128" s="102"/>
      <c r="C128" s="103"/>
      <c r="D128" s="104"/>
      <c r="E128" s="104"/>
      <c r="F128" s="105"/>
      <c r="G128" s="102"/>
      <c r="H128" s="102"/>
      <c r="I128" s="110"/>
      <c r="J128" s="102"/>
      <c r="K128" s="102"/>
      <c r="L128" s="107"/>
      <c r="M128" s="108"/>
      <c r="N128" s="103"/>
      <c r="O128" s="102"/>
    </row>
    <row r="129" spans="1:15" ht="15.75" x14ac:dyDescent="0.2">
      <c r="A129" s="101"/>
      <c r="B129" s="102"/>
      <c r="C129" s="103"/>
      <c r="D129" s="104"/>
      <c r="E129" s="104"/>
      <c r="F129" s="105"/>
      <c r="G129" s="102"/>
      <c r="H129" s="109"/>
      <c r="I129" s="110"/>
      <c r="J129" s="102"/>
      <c r="K129" s="102"/>
      <c r="L129" s="107"/>
      <c r="M129" s="108"/>
      <c r="N129" s="103"/>
      <c r="O129" s="104"/>
    </row>
    <row r="130" spans="1:15" ht="15.75" x14ac:dyDescent="0.2">
      <c r="A130" s="101"/>
      <c r="B130" s="102"/>
      <c r="C130" s="103"/>
      <c r="D130" s="104"/>
      <c r="E130" s="104"/>
      <c r="F130" s="105"/>
      <c r="G130" s="102"/>
      <c r="H130" s="109"/>
      <c r="I130" s="110"/>
      <c r="J130" s="102"/>
      <c r="K130" s="102"/>
      <c r="L130" s="107"/>
      <c r="M130" s="108"/>
      <c r="N130" s="103"/>
      <c r="O130" s="102"/>
    </row>
    <row r="131" spans="1:15" ht="15.75" x14ac:dyDescent="0.2">
      <c r="A131" s="101"/>
      <c r="B131" s="102"/>
      <c r="C131" s="103"/>
      <c r="D131" s="104"/>
      <c r="E131" s="104"/>
      <c r="F131" s="105"/>
      <c r="G131" s="102"/>
      <c r="H131" s="109"/>
      <c r="I131" s="110"/>
      <c r="J131" s="102"/>
      <c r="K131" s="102"/>
      <c r="L131" s="107"/>
      <c r="M131" s="108"/>
      <c r="N131" s="103"/>
      <c r="O131" s="104"/>
    </row>
    <row r="132" spans="1:15" ht="15.75" x14ac:dyDescent="0.2">
      <c r="A132" s="101"/>
      <c r="B132" s="102"/>
      <c r="C132" s="103"/>
      <c r="D132" s="104"/>
      <c r="E132" s="104"/>
      <c r="F132" s="105"/>
      <c r="G132" s="102"/>
      <c r="H132" s="109"/>
      <c r="I132" s="110"/>
      <c r="J132" s="102"/>
      <c r="K132" s="102"/>
      <c r="L132" s="107"/>
      <c r="M132" s="108"/>
      <c r="N132" s="103"/>
      <c r="O132" s="102"/>
    </row>
    <row r="133" spans="1:15" ht="15.75" x14ac:dyDescent="0.2">
      <c r="A133" s="101"/>
      <c r="B133" s="102"/>
      <c r="C133" s="103"/>
      <c r="D133" s="104"/>
      <c r="E133" s="104"/>
      <c r="F133" s="105"/>
      <c r="G133" s="102"/>
      <c r="H133" s="109"/>
      <c r="I133" s="110"/>
      <c r="J133" s="102"/>
      <c r="K133" s="102"/>
      <c r="L133" s="107"/>
      <c r="M133" s="108"/>
      <c r="N133" s="103"/>
      <c r="O133" s="104"/>
    </row>
    <row r="134" spans="1:15" ht="15.75" x14ac:dyDescent="0.2">
      <c r="A134" s="101"/>
      <c r="B134" s="102"/>
      <c r="C134" s="103"/>
      <c r="D134" s="104"/>
      <c r="E134" s="104"/>
      <c r="F134" s="105"/>
      <c r="G134" s="102"/>
      <c r="H134" s="102"/>
      <c r="I134" s="110"/>
      <c r="J134" s="102"/>
      <c r="K134" s="102"/>
      <c r="L134" s="107"/>
      <c r="M134" s="108"/>
      <c r="N134" s="103"/>
      <c r="O134" s="102"/>
    </row>
    <row r="135" spans="1:15" ht="15.75" x14ac:dyDescent="0.2">
      <c r="A135" s="101"/>
      <c r="B135" s="102"/>
      <c r="C135" s="103"/>
      <c r="D135" s="104"/>
      <c r="E135" s="104"/>
      <c r="F135" s="105"/>
      <c r="G135" s="102"/>
      <c r="H135" s="109"/>
      <c r="I135" s="110"/>
      <c r="J135" s="102"/>
      <c r="K135" s="102"/>
      <c r="L135" s="107"/>
      <c r="M135" s="108"/>
      <c r="N135" s="103"/>
      <c r="O135" s="104"/>
    </row>
    <row r="136" spans="1:15" ht="15.75" x14ac:dyDescent="0.2">
      <c r="A136" s="101"/>
      <c r="B136" s="102"/>
      <c r="C136" s="103"/>
      <c r="D136" s="104"/>
      <c r="E136" s="104"/>
      <c r="F136" s="105"/>
      <c r="G136" s="102"/>
      <c r="H136" s="109"/>
      <c r="I136" s="110"/>
      <c r="J136" s="102"/>
      <c r="K136" s="102"/>
      <c r="L136" s="107"/>
      <c r="M136" s="108"/>
      <c r="N136" s="103"/>
      <c r="O136" s="102"/>
    </row>
    <row r="137" spans="1:15" ht="15.75" x14ac:dyDescent="0.2">
      <c r="A137" s="101"/>
      <c r="B137" s="102"/>
      <c r="C137" s="103"/>
      <c r="D137" s="104"/>
      <c r="E137" s="104"/>
      <c r="F137" s="105"/>
      <c r="G137" s="102"/>
      <c r="H137" s="109"/>
      <c r="I137" s="110"/>
      <c r="J137" s="102"/>
      <c r="K137" s="102"/>
      <c r="L137" s="107"/>
      <c r="M137" s="108"/>
      <c r="N137" s="103"/>
      <c r="O137" s="104"/>
    </row>
    <row r="138" spans="1:15" ht="15.75" x14ac:dyDescent="0.2">
      <c r="A138" s="101"/>
      <c r="B138" s="102"/>
      <c r="C138" s="103"/>
      <c r="D138" s="104"/>
      <c r="E138" s="104"/>
      <c r="F138" s="105"/>
      <c r="G138" s="102"/>
      <c r="H138" s="109"/>
      <c r="I138" s="110"/>
      <c r="J138" s="102"/>
      <c r="K138" s="102"/>
      <c r="L138" s="107"/>
      <c r="M138" s="108"/>
      <c r="N138" s="103"/>
      <c r="O138" s="102"/>
    </row>
    <row r="139" spans="1:15" ht="15.75" x14ac:dyDescent="0.2">
      <c r="A139" s="101"/>
      <c r="B139" s="102"/>
      <c r="C139" s="103"/>
      <c r="D139" s="104"/>
      <c r="E139" s="104"/>
      <c r="F139" s="105"/>
      <c r="G139" s="102"/>
      <c r="H139" s="109"/>
      <c r="I139" s="110"/>
      <c r="J139" s="102"/>
      <c r="K139" s="102"/>
      <c r="L139" s="107"/>
      <c r="M139" s="108"/>
      <c r="N139" s="103"/>
      <c r="O139" s="104"/>
    </row>
    <row r="140" spans="1:15" ht="15.75" x14ac:dyDescent="0.2">
      <c r="A140" s="101"/>
      <c r="B140" s="102"/>
      <c r="C140" s="103"/>
      <c r="D140" s="104"/>
      <c r="E140" s="104"/>
      <c r="F140" s="105"/>
      <c r="G140" s="102"/>
      <c r="H140" s="109"/>
      <c r="I140" s="110"/>
      <c r="J140" s="102"/>
      <c r="K140" s="102"/>
      <c r="L140" s="107"/>
      <c r="M140" s="108"/>
      <c r="N140" s="103"/>
      <c r="O140" s="102"/>
    </row>
    <row r="141" spans="1:15" ht="15.75" x14ac:dyDescent="0.2">
      <c r="A141" s="101"/>
      <c r="B141" s="102"/>
      <c r="C141" s="103"/>
      <c r="D141" s="104"/>
      <c r="E141" s="104"/>
      <c r="F141" s="105"/>
      <c r="G141" s="102"/>
      <c r="H141" s="109"/>
      <c r="I141" s="110"/>
      <c r="J141" s="102"/>
      <c r="K141" s="102"/>
      <c r="L141" s="107"/>
      <c r="M141" s="108"/>
      <c r="N141" s="103"/>
      <c r="O141" s="104"/>
    </row>
    <row r="142" spans="1:15" ht="15.75" x14ac:dyDescent="0.2">
      <c r="A142" s="101"/>
      <c r="B142" s="102"/>
      <c r="C142" s="103"/>
      <c r="D142" s="104"/>
      <c r="E142" s="104"/>
      <c r="F142" s="105"/>
      <c r="G142" s="102"/>
      <c r="H142" s="102"/>
      <c r="I142" s="110"/>
      <c r="J142" s="102"/>
      <c r="K142" s="102"/>
      <c r="L142" s="107"/>
      <c r="M142" s="108"/>
      <c r="N142" s="103"/>
      <c r="O142" s="102"/>
    </row>
    <row r="143" spans="1:15" ht="15.75" x14ac:dyDescent="0.2">
      <c r="A143" s="101"/>
      <c r="B143" s="102"/>
      <c r="C143" s="103"/>
      <c r="D143" s="104"/>
      <c r="E143" s="104"/>
      <c r="F143" s="105"/>
      <c r="G143" s="102"/>
      <c r="H143" s="109"/>
      <c r="I143" s="110"/>
      <c r="J143" s="102"/>
      <c r="K143" s="102"/>
      <c r="L143" s="107"/>
      <c r="M143" s="108"/>
      <c r="N143" s="103"/>
      <c r="O143" s="104"/>
    </row>
    <row r="144" spans="1:15" ht="15.75" x14ac:dyDescent="0.2">
      <c r="A144" s="101"/>
      <c r="B144" s="102"/>
      <c r="C144" s="103"/>
      <c r="D144" s="104"/>
      <c r="E144" s="104"/>
      <c r="F144" s="105"/>
      <c r="G144" s="102"/>
      <c r="H144" s="102"/>
      <c r="I144" s="110"/>
      <c r="J144" s="102"/>
      <c r="K144" s="102"/>
      <c r="L144" s="107"/>
      <c r="M144" s="108"/>
      <c r="N144" s="103"/>
      <c r="O144" s="102"/>
    </row>
    <row r="145" spans="1:15" ht="15.75" x14ac:dyDescent="0.2">
      <c r="A145" s="101"/>
      <c r="B145" s="102"/>
      <c r="C145" s="103"/>
      <c r="D145" s="104"/>
      <c r="E145" s="104"/>
      <c r="F145" s="105"/>
      <c r="G145" s="102"/>
      <c r="H145" s="109"/>
      <c r="I145" s="110"/>
      <c r="J145" s="102"/>
      <c r="K145" s="102"/>
      <c r="L145" s="107"/>
      <c r="M145" s="108"/>
      <c r="N145" s="103"/>
      <c r="O145" s="104"/>
    </row>
    <row r="146" spans="1:15" ht="15.75" x14ac:dyDescent="0.2">
      <c r="A146" s="101"/>
      <c r="B146" s="102"/>
      <c r="C146" s="103"/>
      <c r="D146" s="104"/>
      <c r="E146" s="104"/>
      <c r="F146" s="105"/>
      <c r="G146" s="102"/>
      <c r="H146" s="109"/>
      <c r="I146" s="110"/>
      <c r="J146" s="102"/>
      <c r="K146" s="102"/>
      <c r="L146" s="107"/>
      <c r="M146" s="108"/>
      <c r="N146" s="103"/>
      <c r="O146" s="102"/>
    </row>
    <row r="147" spans="1:15" ht="15.75" x14ac:dyDescent="0.2">
      <c r="A147" s="101"/>
      <c r="B147" s="102"/>
      <c r="C147" s="103"/>
      <c r="D147" s="104"/>
      <c r="E147" s="104"/>
      <c r="F147" s="105"/>
      <c r="G147" s="102"/>
      <c r="H147" s="102"/>
      <c r="I147" s="110"/>
      <c r="J147" s="102"/>
      <c r="K147" s="102"/>
      <c r="L147" s="107"/>
      <c r="M147" s="108"/>
      <c r="N147" s="103"/>
      <c r="O147" s="104"/>
    </row>
    <row r="148" spans="1:15" ht="15.75" x14ac:dyDescent="0.2">
      <c r="A148" s="101"/>
      <c r="B148" s="102"/>
      <c r="C148" s="103"/>
      <c r="D148" s="104"/>
      <c r="E148" s="104"/>
      <c r="F148" s="105"/>
      <c r="G148" s="102"/>
      <c r="H148" s="109"/>
      <c r="I148" s="110"/>
      <c r="J148" s="102"/>
      <c r="K148" s="102"/>
      <c r="L148" s="107"/>
      <c r="M148" s="108"/>
      <c r="N148" s="103"/>
      <c r="O148" s="102"/>
    </row>
    <row r="149" spans="1:15" ht="15.75" x14ac:dyDescent="0.2">
      <c r="A149" s="101"/>
      <c r="B149" s="102"/>
      <c r="C149" s="103"/>
      <c r="D149" s="104"/>
      <c r="E149" s="104"/>
      <c r="F149" s="105"/>
      <c r="G149" s="102"/>
      <c r="H149" s="109"/>
      <c r="I149" s="110"/>
      <c r="J149" s="102"/>
      <c r="K149" s="102"/>
      <c r="L149" s="107"/>
      <c r="M149" s="108"/>
      <c r="N149" s="103"/>
      <c r="O149" s="104"/>
    </row>
    <row r="150" spans="1:15" ht="15.75" x14ac:dyDescent="0.2">
      <c r="A150" s="101"/>
      <c r="B150" s="102"/>
      <c r="C150" s="103"/>
      <c r="D150" s="104"/>
      <c r="E150" s="104"/>
      <c r="F150" s="105"/>
      <c r="G150" s="102"/>
      <c r="H150" s="109"/>
      <c r="I150" s="110"/>
      <c r="J150" s="102"/>
      <c r="K150" s="102"/>
      <c r="L150" s="107"/>
      <c r="M150" s="108"/>
      <c r="N150" s="103"/>
      <c r="O150" s="102"/>
    </row>
    <row r="151" spans="1:15" ht="15.75" x14ac:dyDescent="0.2">
      <c r="A151" s="101"/>
      <c r="B151" s="102"/>
      <c r="C151" s="103"/>
      <c r="D151" s="104"/>
      <c r="E151" s="104"/>
      <c r="F151" s="105"/>
      <c r="G151" s="102"/>
      <c r="H151" s="109"/>
      <c r="I151" s="110"/>
      <c r="J151" s="102"/>
      <c r="K151" s="102"/>
      <c r="L151" s="107"/>
      <c r="M151" s="108"/>
      <c r="N151" s="103"/>
      <c r="O151" s="104"/>
    </row>
    <row r="152" spans="1:15" ht="15.75" x14ac:dyDescent="0.2">
      <c r="A152" s="101"/>
      <c r="B152" s="102"/>
      <c r="C152" s="103"/>
      <c r="D152" s="104"/>
      <c r="E152" s="104"/>
      <c r="F152" s="105"/>
      <c r="G152" s="102"/>
      <c r="H152" s="109"/>
      <c r="I152" s="110"/>
      <c r="J152" s="102"/>
      <c r="K152" s="102"/>
      <c r="L152" s="107"/>
      <c r="M152" s="108"/>
      <c r="N152" s="103"/>
      <c r="O152" s="102"/>
    </row>
    <row r="153" spans="1:15" ht="15.75" x14ac:dyDescent="0.2">
      <c r="A153" s="101"/>
      <c r="B153" s="102"/>
      <c r="C153" s="103"/>
      <c r="D153" s="104"/>
      <c r="E153" s="104"/>
      <c r="F153" s="105"/>
      <c r="G153" s="102"/>
      <c r="H153" s="109"/>
      <c r="I153" s="110"/>
      <c r="J153" s="102"/>
      <c r="K153" s="102"/>
      <c r="L153" s="107"/>
      <c r="M153" s="108"/>
      <c r="N153" s="103"/>
      <c r="O153" s="104"/>
    </row>
    <row r="154" spans="1:15" ht="15.75" x14ac:dyDescent="0.2">
      <c r="A154" s="101"/>
      <c r="B154" s="102"/>
      <c r="C154" s="103"/>
      <c r="D154" s="104"/>
      <c r="E154" s="104"/>
      <c r="F154" s="105"/>
      <c r="G154" s="102"/>
      <c r="H154" s="109"/>
      <c r="I154" s="110"/>
      <c r="J154" s="102"/>
      <c r="K154" s="102"/>
      <c r="L154" s="107"/>
      <c r="M154" s="108"/>
      <c r="N154" s="103"/>
      <c r="O154" s="102"/>
    </row>
    <row r="155" spans="1:15" ht="15.75" x14ac:dyDescent="0.2">
      <c r="A155" s="101"/>
      <c r="B155" s="102"/>
      <c r="C155" s="103"/>
      <c r="D155" s="104"/>
      <c r="E155" s="104"/>
      <c r="F155" s="105"/>
      <c r="G155" s="102"/>
      <c r="H155" s="109"/>
      <c r="I155" s="110"/>
      <c r="J155" s="102"/>
      <c r="K155" s="102"/>
      <c r="L155" s="107"/>
      <c r="M155" s="108"/>
      <c r="N155" s="103"/>
      <c r="O155" s="104"/>
    </row>
    <row r="156" spans="1:15" ht="15.75" x14ac:dyDescent="0.2">
      <c r="A156" s="101"/>
      <c r="B156" s="102"/>
      <c r="C156" s="103"/>
      <c r="D156" s="104"/>
      <c r="E156" s="104"/>
      <c r="F156" s="105"/>
      <c r="G156" s="102"/>
      <c r="H156" s="109"/>
      <c r="I156" s="110"/>
      <c r="J156" s="102"/>
      <c r="K156" s="102"/>
      <c r="L156" s="107"/>
      <c r="M156" s="108"/>
      <c r="N156" s="103"/>
      <c r="O156" s="102"/>
    </row>
    <row r="157" spans="1:15" ht="15.75" x14ac:dyDescent="0.2">
      <c r="A157" s="101"/>
      <c r="B157" s="102"/>
      <c r="C157" s="103"/>
      <c r="D157" s="104"/>
      <c r="E157" s="104"/>
      <c r="F157" s="105"/>
      <c r="G157" s="102"/>
      <c r="H157" s="109"/>
      <c r="I157" s="110"/>
      <c r="J157" s="102"/>
      <c r="K157" s="102"/>
      <c r="L157" s="107"/>
      <c r="M157" s="108"/>
      <c r="N157" s="103"/>
      <c r="O157" s="104"/>
    </row>
    <row r="158" spans="1:15" ht="15.75" x14ac:dyDescent="0.2">
      <c r="A158" s="101"/>
      <c r="B158" s="102"/>
      <c r="C158" s="103"/>
      <c r="D158" s="104"/>
      <c r="E158" s="104"/>
      <c r="F158" s="105"/>
      <c r="G158" s="102"/>
      <c r="H158" s="102"/>
      <c r="I158" s="110"/>
      <c r="J158" s="102"/>
      <c r="K158" s="102"/>
      <c r="L158" s="107"/>
      <c r="M158" s="108"/>
      <c r="N158" s="103"/>
      <c r="O158" s="102"/>
    </row>
    <row r="159" spans="1:15" ht="15.75" x14ac:dyDescent="0.2">
      <c r="A159" s="101"/>
      <c r="B159" s="102"/>
      <c r="C159" s="103"/>
      <c r="D159" s="104"/>
      <c r="E159" s="104"/>
      <c r="F159" s="105"/>
      <c r="G159" s="102"/>
      <c r="H159" s="102"/>
      <c r="I159" s="110"/>
      <c r="J159" s="102"/>
      <c r="K159" s="102"/>
      <c r="L159" s="107"/>
      <c r="M159" s="108"/>
      <c r="N159" s="103"/>
      <c r="O159" s="104"/>
    </row>
    <row r="171" spans="1:15" ht="15.75" x14ac:dyDescent="0.2">
      <c r="A171" s="101"/>
      <c r="B171" s="102"/>
      <c r="C171" s="103"/>
      <c r="D171" s="104"/>
      <c r="E171" s="104"/>
      <c r="F171" s="105"/>
      <c r="G171" s="102"/>
      <c r="H171" s="102"/>
      <c r="I171" s="110"/>
      <c r="J171" s="102"/>
      <c r="K171" s="102"/>
      <c r="L171" s="107"/>
      <c r="M171" s="108"/>
      <c r="N171" s="103"/>
      <c r="O171" s="104"/>
    </row>
  </sheetData>
  <customSheetViews>
    <customSheetView guid="{D916705D-5F60-466F-8EBC-00890A40BBF6}" state="hidden" topLeftCell="A152">
      <selection activeCell="F159" sqref="F159"/>
      <pageMargins left="0.7" right="0.7" top="0.75" bottom="0.75" header="0.3" footer="0.3"/>
    </customSheetView>
    <customSheetView guid="{7FDDDD5D-ED8E-47A5-AFBE-0056D605C291}">
      <selection activeCell="C2" sqref="C2"/>
      <pageMargins left="0.7" right="0.7" top="0.75" bottom="0.75" header="0.3" footer="0.3"/>
    </customSheetView>
    <customSheetView guid="{D735A0E3-67D4-4A47-94B7-B543B7FA080E}" state="hidden" topLeftCell="A152">
      <selection activeCell="F159" sqref="F159"/>
      <pageMargins left="0.7" right="0.7" top="0.75" bottom="0.75" header="0.3" footer="0.3"/>
    </customSheetView>
    <customSheetView guid="{86462F47-30CD-4D77-8883-003B13E6B20D}" state="hidden" topLeftCell="A152">
      <selection activeCell="F159" sqref="F159"/>
      <pageMargins left="0.7" right="0.7" top="0.75" bottom="0.75" header="0.3" footer="0.3"/>
    </customSheetView>
    <customSheetView guid="{B47DA4C4-0401-4396-AB48-48E5D400F2EC}" state="hidden" topLeftCell="A152">
      <selection activeCell="F159" sqref="F15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0" sqref="C30:F44"/>
    </sheetView>
  </sheetViews>
  <sheetFormatPr defaultRowHeight="12.75" x14ac:dyDescent="0.2"/>
  <sheetData/>
  <customSheetViews>
    <customSheetView guid="{D916705D-5F60-466F-8EBC-00890A40BBF6}" state="hidden">
      <selection activeCell="C30" sqref="C30:F44"/>
      <pageMargins left="0.7" right="0.7" top="0.75" bottom="0.75" header="0.3" footer="0.3"/>
    </customSheetView>
    <customSheetView guid="{D735A0E3-67D4-4A47-94B7-B543B7FA080E}" state="hidden">
      <selection activeCell="C30" sqref="C30:F44"/>
      <pageMargins left="0.7" right="0.7" top="0.75" bottom="0.75" header="0.3" footer="0.3"/>
    </customSheetView>
    <customSheetView guid="{86462F47-30CD-4D77-8883-003B13E6B20D}" state="hidden">
      <selection activeCell="C30" sqref="C30:F44"/>
      <pageMargins left="0.7" right="0.7" top="0.75" bottom="0.75" header="0.3" footer="0.3"/>
    </customSheetView>
    <customSheetView guid="{B47DA4C4-0401-4396-AB48-48E5D400F2EC}" state="hidden">
      <selection activeCell="C30" sqref="C30:F4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5"/>
  <sheetViews>
    <sheetView topLeftCell="A215" workbookViewId="0">
      <selection activeCell="F260" sqref="F260:F261"/>
    </sheetView>
  </sheetViews>
  <sheetFormatPr defaultRowHeight="12.75" x14ac:dyDescent="0.2"/>
  <cols>
    <col min="2" max="2" width="23.7109375" customWidth="1"/>
    <col min="3" max="3" width="19.85546875" customWidth="1"/>
    <col min="4" max="4" width="31.140625" customWidth="1"/>
    <col min="9" max="9" width="11.7109375" customWidth="1"/>
    <col min="10" max="10" width="15.7109375" customWidth="1"/>
    <col min="11" max="11" width="11.28515625" customWidth="1"/>
  </cols>
  <sheetData>
    <row r="1" spans="1:16" x14ac:dyDescent="0.2">
      <c r="A1">
        <v>0</v>
      </c>
    </row>
    <row r="2" spans="1:16" x14ac:dyDescent="0.2">
      <c r="A2">
        <v>218</v>
      </c>
      <c r="B2" s="102" t="s">
        <v>0</v>
      </c>
      <c r="C2" s="104" t="s">
        <v>434</v>
      </c>
      <c r="D2" s="143" t="s">
        <v>0</v>
      </c>
      <c r="E2" s="104">
        <v>3</v>
      </c>
      <c r="F2" s="104">
        <v>3</v>
      </c>
      <c r="G2" s="113">
        <v>0</v>
      </c>
      <c r="H2" s="104">
        <v>0.4</v>
      </c>
      <c r="I2" s="156" t="s">
        <v>0</v>
      </c>
      <c r="J2" s="194" t="s">
        <v>607</v>
      </c>
      <c r="K2" s="102" t="s">
        <v>0</v>
      </c>
    </row>
    <row r="3" spans="1:16" ht="38.25" x14ac:dyDescent="0.2">
      <c r="A3">
        <v>44</v>
      </c>
      <c r="B3" s="102" t="s">
        <v>608</v>
      </c>
      <c r="C3" s="102" t="s">
        <v>609</v>
      </c>
      <c r="D3" s="143" t="s">
        <v>610</v>
      </c>
      <c r="E3" s="195">
        <v>15</v>
      </c>
      <c r="F3" s="195">
        <v>15</v>
      </c>
      <c r="G3" s="195">
        <v>0</v>
      </c>
      <c r="H3" s="195">
        <v>10</v>
      </c>
      <c r="I3" s="102" t="s">
        <v>467</v>
      </c>
      <c r="J3" s="196" t="s">
        <v>508</v>
      </c>
      <c r="K3" s="197" t="s">
        <v>526</v>
      </c>
    </row>
    <row r="4" spans="1:16" ht="25.5" x14ac:dyDescent="0.2">
      <c r="A4">
        <v>96</v>
      </c>
      <c r="B4" s="102" t="s">
        <v>611</v>
      </c>
      <c r="C4" s="102" t="s">
        <v>435</v>
      </c>
      <c r="D4" s="143" t="s">
        <v>612</v>
      </c>
      <c r="E4" s="195">
        <v>5</v>
      </c>
      <c r="F4" s="195">
        <v>5</v>
      </c>
      <c r="G4" s="195">
        <v>0</v>
      </c>
      <c r="H4" s="195">
        <v>0.4</v>
      </c>
      <c r="I4" s="110" t="s">
        <v>598</v>
      </c>
      <c r="J4" s="145" t="s">
        <v>503</v>
      </c>
      <c r="K4" s="146" t="s">
        <v>271</v>
      </c>
    </row>
    <row r="5" spans="1:16" ht="25.5" x14ac:dyDescent="0.2">
      <c r="A5">
        <v>241</v>
      </c>
      <c r="B5" s="102" t="s">
        <v>613</v>
      </c>
      <c r="C5" s="104" t="s">
        <v>434</v>
      </c>
      <c r="D5" s="198" t="s">
        <v>614</v>
      </c>
      <c r="E5" s="195">
        <v>5</v>
      </c>
      <c r="F5" s="195">
        <v>5</v>
      </c>
      <c r="G5" s="195">
        <v>0</v>
      </c>
      <c r="H5" s="195">
        <v>0.4</v>
      </c>
      <c r="I5" s="102" t="s">
        <v>486</v>
      </c>
      <c r="J5" s="145" t="s">
        <v>498</v>
      </c>
      <c r="K5" s="146" t="s">
        <v>271</v>
      </c>
    </row>
    <row r="6" spans="1:16" ht="15" x14ac:dyDescent="0.2">
      <c r="A6">
        <v>242</v>
      </c>
      <c r="B6" s="102" t="s">
        <v>615</v>
      </c>
      <c r="C6" s="104" t="s">
        <v>434</v>
      </c>
      <c r="D6" s="198" t="s">
        <v>616</v>
      </c>
      <c r="E6" s="195">
        <v>5</v>
      </c>
      <c r="F6" s="195">
        <v>5</v>
      </c>
      <c r="G6" s="195">
        <v>0</v>
      </c>
      <c r="H6" s="195">
        <v>0.4</v>
      </c>
      <c r="I6" s="102" t="s">
        <v>493</v>
      </c>
      <c r="J6" s="145" t="s">
        <v>458</v>
      </c>
      <c r="K6" s="146" t="s">
        <v>271</v>
      </c>
    </row>
    <row r="7" spans="1:16" ht="25.5" x14ac:dyDescent="0.2">
      <c r="A7">
        <v>243</v>
      </c>
      <c r="B7" s="102" t="s">
        <v>617</v>
      </c>
      <c r="C7" s="104" t="s">
        <v>434</v>
      </c>
      <c r="D7" s="198" t="s">
        <v>618</v>
      </c>
      <c r="E7" s="195">
        <v>5</v>
      </c>
      <c r="F7" s="195">
        <v>5</v>
      </c>
      <c r="G7" s="195">
        <v>0</v>
      </c>
      <c r="H7" s="195">
        <v>0.4</v>
      </c>
      <c r="I7" s="102" t="s">
        <v>591</v>
      </c>
      <c r="J7" s="145" t="s">
        <v>502</v>
      </c>
      <c r="K7" s="146" t="s">
        <v>271</v>
      </c>
    </row>
    <row r="8" spans="1:16" ht="25.5" x14ac:dyDescent="0.2">
      <c r="A8">
        <v>140</v>
      </c>
      <c r="B8" s="104" t="s">
        <v>619</v>
      </c>
      <c r="C8" s="104" t="s">
        <v>434</v>
      </c>
      <c r="D8" s="112" t="s">
        <v>620</v>
      </c>
      <c r="E8" s="104">
        <v>4</v>
      </c>
      <c r="F8" s="104">
        <v>4</v>
      </c>
      <c r="G8" s="113">
        <v>0</v>
      </c>
      <c r="H8" s="104">
        <v>0.4</v>
      </c>
      <c r="I8" s="102" t="s">
        <v>621</v>
      </c>
      <c r="J8" s="149" t="s">
        <v>443</v>
      </c>
      <c r="K8" s="162" t="s">
        <v>236</v>
      </c>
    </row>
    <row r="9" spans="1:16" ht="25.5" x14ac:dyDescent="0.2">
      <c r="A9">
        <v>228</v>
      </c>
      <c r="B9" s="102" t="s">
        <v>622</v>
      </c>
      <c r="C9" s="104" t="s">
        <v>434</v>
      </c>
      <c r="D9" s="143" t="s">
        <v>623</v>
      </c>
      <c r="E9" s="104">
        <v>5</v>
      </c>
      <c r="F9" s="104">
        <v>5</v>
      </c>
      <c r="G9" s="113">
        <v>0</v>
      </c>
      <c r="H9" s="104">
        <v>0.4</v>
      </c>
      <c r="I9" s="156" t="s">
        <v>505</v>
      </c>
      <c r="J9" s="149" t="s">
        <v>568</v>
      </c>
      <c r="K9" s="162" t="s">
        <v>184</v>
      </c>
    </row>
    <row r="10" spans="1:16" ht="25.5" x14ac:dyDescent="0.2">
      <c r="A10">
        <v>145</v>
      </c>
      <c r="B10" s="104" t="s">
        <v>624</v>
      </c>
      <c r="C10" s="104" t="s">
        <v>434</v>
      </c>
      <c r="D10" s="115" t="s">
        <v>549</v>
      </c>
      <c r="E10" s="104">
        <v>3</v>
      </c>
      <c r="F10" s="104">
        <v>3</v>
      </c>
      <c r="G10" s="113">
        <v>0</v>
      </c>
      <c r="H10" s="104">
        <v>0.4</v>
      </c>
      <c r="I10" s="156" t="s">
        <v>588</v>
      </c>
      <c r="J10" s="149" t="s">
        <v>552</v>
      </c>
      <c r="K10" s="150" t="s">
        <v>179</v>
      </c>
    </row>
    <row r="11" spans="1:16" ht="25.5" x14ac:dyDescent="0.2">
      <c r="A11">
        <v>146</v>
      </c>
      <c r="B11" s="104" t="s">
        <v>625</v>
      </c>
      <c r="C11" s="104" t="s">
        <v>434</v>
      </c>
      <c r="D11" s="115" t="s">
        <v>549</v>
      </c>
      <c r="E11" s="104">
        <v>3</v>
      </c>
      <c r="F11" s="104">
        <v>3</v>
      </c>
      <c r="G11" s="113">
        <v>0</v>
      </c>
      <c r="H11" s="104">
        <v>0.4</v>
      </c>
      <c r="I11" s="156" t="s">
        <v>588</v>
      </c>
      <c r="J11" s="149" t="s">
        <v>552</v>
      </c>
      <c r="K11" s="150" t="s">
        <v>179</v>
      </c>
    </row>
    <row r="12" spans="1:16" ht="25.5" x14ac:dyDescent="0.2">
      <c r="A12">
        <v>153</v>
      </c>
      <c r="B12" s="102" t="s">
        <v>626</v>
      </c>
      <c r="C12" s="104" t="s">
        <v>434</v>
      </c>
      <c r="D12" s="143" t="s">
        <v>627</v>
      </c>
      <c r="E12" s="104">
        <v>5</v>
      </c>
      <c r="F12" s="104">
        <v>5</v>
      </c>
      <c r="G12" s="113">
        <v>0</v>
      </c>
      <c r="H12" s="104">
        <v>0.4</v>
      </c>
      <c r="I12" s="156" t="s">
        <v>486</v>
      </c>
      <c r="J12" s="149" t="s">
        <v>554</v>
      </c>
      <c r="K12" s="146" t="s">
        <v>179</v>
      </c>
    </row>
    <row r="13" spans="1:16" ht="25.5" x14ac:dyDescent="0.2">
      <c r="A13">
        <v>154</v>
      </c>
      <c r="B13" s="102" t="s">
        <v>628</v>
      </c>
      <c r="C13" s="104" t="s">
        <v>434</v>
      </c>
      <c r="D13" s="143" t="s">
        <v>629</v>
      </c>
      <c r="E13" s="104">
        <v>6</v>
      </c>
      <c r="F13" s="104">
        <v>6</v>
      </c>
      <c r="G13" s="113">
        <v>0</v>
      </c>
      <c r="H13" s="104">
        <v>0.4</v>
      </c>
      <c r="I13" s="156" t="s">
        <v>506</v>
      </c>
      <c r="J13" s="149" t="s">
        <v>552</v>
      </c>
      <c r="K13" s="146" t="s">
        <v>179</v>
      </c>
    </row>
    <row r="14" spans="1:16" x14ac:dyDescent="0.2">
      <c r="A14">
        <v>174</v>
      </c>
      <c r="B14" s="102" t="s">
        <v>630</v>
      </c>
      <c r="C14" s="104" t="s">
        <v>434</v>
      </c>
      <c r="D14" s="143" t="s">
        <v>631</v>
      </c>
      <c r="E14" s="104">
        <v>3</v>
      </c>
      <c r="F14" s="104">
        <v>3</v>
      </c>
      <c r="G14" s="113">
        <v>0</v>
      </c>
      <c r="H14" s="104">
        <v>0.4</v>
      </c>
      <c r="I14" s="156" t="s">
        <v>632</v>
      </c>
      <c r="J14" s="149" t="s">
        <v>551</v>
      </c>
      <c r="K14" s="146" t="s">
        <v>179</v>
      </c>
    </row>
    <row r="15" spans="1:16" ht="25.5" x14ac:dyDescent="0.2">
      <c r="A15">
        <v>175</v>
      </c>
      <c r="B15" s="102" t="s">
        <v>633</v>
      </c>
      <c r="C15" s="104" t="s">
        <v>434</v>
      </c>
      <c r="D15" s="143" t="s">
        <v>634</v>
      </c>
      <c r="E15" s="104">
        <v>3</v>
      </c>
      <c r="F15" s="104">
        <v>3</v>
      </c>
      <c r="G15" s="113">
        <v>0</v>
      </c>
      <c r="H15" s="104">
        <v>0.4</v>
      </c>
      <c r="I15" s="156" t="s">
        <v>489</v>
      </c>
      <c r="J15" s="149" t="s">
        <v>551</v>
      </c>
      <c r="K15" s="146" t="s">
        <v>179</v>
      </c>
    </row>
    <row r="16" spans="1:16" ht="25.5" x14ac:dyDescent="0.2">
      <c r="A16">
        <v>176</v>
      </c>
      <c r="B16" s="102" t="s">
        <v>635</v>
      </c>
      <c r="C16" s="104" t="s">
        <v>434</v>
      </c>
      <c r="D16" s="143" t="s">
        <v>636</v>
      </c>
      <c r="E16" s="104">
        <v>3</v>
      </c>
      <c r="F16" s="104">
        <v>3</v>
      </c>
      <c r="G16" s="113">
        <v>0</v>
      </c>
      <c r="H16" s="104">
        <v>0.4</v>
      </c>
      <c r="I16" s="156" t="s">
        <v>489</v>
      </c>
      <c r="J16" s="149" t="s">
        <v>551</v>
      </c>
      <c r="K16" s="146" t="s">
        <v>179</v>
      </c>
    </row>
    <row r="17" spans="1:16" ht="25.5" x14ac:dyDescent="0.2">
      <c r="A17">
        <v>207</v>
      </c>
      <c r="B17" s="102" t="s">
        <v>637</v>
      </c>
      <c r="C17" s="104" t="s">
        <v>434</v>
      </c>
      <c r="D17" s="143" t="s">
        <v>638</v>
      </c>
      <c r="E17" s="104">
        <v>3</v>
      </c>
      <c r="F17" s="104">
        <v>3</v>
      </c>
      <c r="G17" s="113">
        <v>0</v>
      </c>
      <c r="H17" s="104">
        <v>0.4</v>
      </c>
      <c r="I17" s="156" t="s">
        <v>550</v>
      </c>
      <c r="J17" s="149" t="s">
        <v>551</v>
      </c>
      <c r="K17" s="146" t="s">
        <v>179</v>
      </c>
    </row>
    <row r="18" spans="1:16" ht="25.5" x14ac:dyDescent="0.2">
      <c r="A18">
        <v>41</v>
      </c>
      <c r="B18" s="102" t="s">
        <v>639</v>
      </c>
      <c r="C18" s="102" t="s">
        <v>640</v>
      </c>
      <c r="D18" s="143" t="s">
        <v>641</v>
      </c>
      <c r="E18" s="195">
        <v>40</v>
      </c>
      <c r="F18" s="195">
        <v>40</v>
      </c>
      <c r="G18" s="195">
        <v>0</v>
      </c>
      <c r="H18" s="195">
        <v>6</v>
      </c>
      <c r="I18" s="102" t="s">
        <v>464</v>
      </c>
      <c r="J18" s="145" t="s">
        <v>502</v>
      </c>
      <c r="K18" s="146" t="s">
        <v>642</v>
      </c>
    </row>
    <row r="19" spans="1:16" ht="51" x14ac:dyDescent="0.2">
      <c r="A19">
        <v>83</v>
      </c>
      <c r="B19" s="102" t="s">
        <v>643</v>
      </c>
      <c r="C19" s="102" t="s">
        <v>644</v>
      </c>
      <c r="D19" s="143" t="s">
        <v>645</v>
      </c>
      <c r="E19" s="195">
        <v>15</v>
      </c>
      <c r="F19" s="195">
        <v>15</v>
      </c>
      <c r="G19" s="195">
        <v>0</v>
      </c>
      <c r="H19" s="195">
        <v>0.4</v>
      </c>
      <c r="I19" s="102" t="s">
        <v>523</v>
      </c>
      <c r="J19" s="145" t="s">
        <v>499</v>
      </c>
      <c r="K19" s="146" t="s">
        <v>642</v>
      </c>
    </row>
    <row r="20" spans="1:16" ht="51" x14ac:dyDescent="0.2">
      <c r="A20">
        <v>84</v>
      </c>
      <c r="B20" s="102" t="s">
        <v>643</v>
      </c>
      <c r="C20" s="102" t="s">
        <v>646</v>
      </c>
      <c r="D20" s="143" t="s">
        <v>647</v>
      </c>
      <c r="E20" s="195">
        <v>15</v>
      </c>
      <c r="F20" s="195">
        <v>15</v>
      </c>
      <c r="G20" s="195">
        <v>0</v>
      </c>
      <c r="H20" s="195">
        <v>0.4</v>
      </c>
      <c r="I20" s="102" t="s">
        <v>523</v>
      </c>
      <c r="J20" s="145" t="s">
        <v>499</v>
      </c>
      <c r="K20" s="146" t="s">
        <v>642</v>
      </c>
    </row>
    <row r="21" spans="1:16" ht="25.5" x14ac:dyDescent="0.2">
      <c r="A21">
        <v>235</v>
      </c>
      <c r="B21" s="104" t="s">
        <v>648</v>
      </c>
      <c r="C21" s="104" t="s">
        <v>434</v>
      </c>
      <c r="D21" s="115" t="s">
        <v>649</v>
      </c>
      <c r="E21" s="195">
        <v>4</v>
      </c>
      <c r="F21" s="195">
        <v>4</v>
      </c>
      <c r="G21" s="195">
        <v>0</v>
      </c>
      <c r="H21" s="195">
        <v>0.4</v>
      </c>
      <c r="I21" s="102" t="s">
        <v>590</v>
      </c>
      <c r="J21" s="145" t="s">
        <v>498</v>
      </c>
      <c r="K21" s="146" t="s">
        <v>605</v>
      </c>
    </row>
    <row r="22" spans="1:16" ht="25.5" x14ac:dyDescent="0.2">
      <c r="A22">
        <v>236</v>
      </c>
      <c r="B22" s="102" t="s">
        <v>650</v>
      </c>
      <c r="C22" s="104" t="s">
        <v>434</v>
      </c>
      <c r="D22" s="115" t="s">
        <v>651</v>
      </c>
      <c r="E22" s="195">
        <v>6</v>
      </c>
      <c r="F22" s="195">
        <v>6</v>
      </c>
      <c r="G22" s="195">
        <v>0</v>
      </c>
      <c r="H22" s="195">
        <v>0.4</v>
      </c>
      <c r="I22" s="102" t="s">
        <v>580</v>
      </c>
      <c r="J22" s="145" t="s">
        <v>498</v>
      </c>
      <c r="K22" s="146" t="s">
        <v>605</v>
      </c>
    </row>
    <row r="23" spans="1:16" ht="15" x14ac:dyDescent="0.2">
      <c r="A23">
        <v>237</v>
      </c>
      <c r="B23" s="102" t="s">
        <v>652</v>
      </c>
      <c r="C23" s="104" t="s">
        <v>434</v>
      </c>
      <c r="D23" s="115" t="s">
        <v>651</v>
      </c>
      <c r="E23" s="195">
        <v>4</v>
      </c>
      <c r="F23" s="195">
        <v>4</v>
      </c>
      <c r="G23" s="195">
        <v>0</v>
      </c>
      <c r="H23" s="195">
        <v>0.4</v>
      </c>
      <c r="I23" s="102" t="s">
        <v>580</v>
      </c>
      <c r="J23" s="145" t="s">
        <v>498</v>
      </c>
      <c r="K23" s="146" t="s">
        <v>605</v>
      </c>
    </row>
    <row r="24" spans="1:16" ht="25.5" x14ac:dyDescent="0.2">
      <c r="A24">
        <v>238</v>
      </c>
      <c r="B24" s="102" t="s">
        <v>653</v>
      </c>
      <c r="C24" s="104" t="s">
        <v>434</v>
      </c>
      <c r="D24" s="115" t="s">
        <v>654</v>
      </c>
      <c r="E24" s="195">
        <v>5</v>
      </c>
      <c r="F24" s="195">
        <v>5</v>
      </c>
      <c r="G24" s="195">
        <v>0</v>
      </c>
      <c r="H24" s="195">
        <v>0.4</v>
      </c>
      <c r="I24" s="102" t="s">
        <v>574</v>
      </c>
      <c r="J24" s="145" t="s">
        <v>460</v>
      </c>
      <c r="K24" s="146" t="s">
        <v>605</v>
      </c>
    </row>
    <row r="25" spans="1:16" ht="15" x14ac:dyDescent="0.2">
      <c r="A25">
        <v>253</v>
      </c>
      <c r="B25" s="102" t="s">
        <v>655</v>
      </c>
      <c r="C25" s="104" t="s">
        <v>434</v>
      </c>
      <c r="D25" s="115" t="s">
        <v>656</v>
      </c>
      <c r="E25" s="195">
        <v>7</v>
      </c>
      <c r="F25" s="195">
        <v>7</v>
      </c>
      <c r="G25" s="195">
        <v>0</v>
      </c>
      <c r="H25" s="195">
        <v>0.4</v>
      </c>
      <c r="I25" s="199">
        <v>22007</v>
      </c>
      <c r="J25" s="145" t="s">
        <v>498</v>
      </c>
      <c r="K25" s="146" t="s">
        <v>605</v>
      </c>
    </row>
    <row r="26" spans="1:16" ht="25.5" x14ac:dyDescent="0.2">
      <c r="A26">
        <v>107</v>
      </c>
      <c r="B26" s="104" t="s">
        <v>657</v>
      </c>
      <c r="C26" s="104" t="s">
        <v>434</v>
      </c>
      <c r="D26" s="115" t="s">
        <v>658</v>
      </c>
      <c r="E26" s="104">
        <v>5</v>
      </c>
      <c r="F26" s="104">
        <v>5</v>
      </c>
      <c r="G26" s="113">
        <v>0</v>
      </c>
      <c r="H26" s="104">
        <v>0.4</v>
      </c>
      <c r="I26" s="104" t="s">
        <v>659</v>
      </c>
      <c r="J26" s="149">
        <v>33</v>
      </c>
      <c r="K26" s="150" t="s">
        <v>373</v>
      </c>
    </row>
    <row r="27" spans="1:16" ht="25.5" x14ac:dyDescent="0.2">
      <c r="A27">
        <v>112</v>
      </c>
      <c r="B27" s="104" t="s">
        <v>660</v>
      </c>
      <c r="C27" s="104" t="s">
        <v>434</v>
      </c>
      <c r="D27" s="115" t="s">
        <v>661</v>
      </c>
      <c r="E27" s="104">
        <v>5</v>
      </c>
      <c r="F27" s="104">
        <v>5</v>
      </c>
      <c r="G27" s="113">
        <v>0</v>
      </c>
      <c r="H27" s="104">
        <v>0.4</v>
      </c>
      <c r="I27" s="104" t="s">
        <v>662</v>
      </c>
      <c r="J27" s="149">
        <v>33</v>
      </c>
      <c r="K27" s="150" t="s">
        <v>373</v>
      </c>
    </row>
    <row r="28" spans="1:16" ht="25.5" x14ac:dyDescent="0.2">
      <c r="A28">
        <v>252</v>
      </c>
      <c r="B28" s="102" t="s">
        <v>663</v>
      </c>
      <c r="C28" s="104" t="s">
        <v>434</v>
      </c>
      <c r="D28" s="143" t="s">
        <v>664</v>
      </c>
      <c r="E28" s="195">
        <v>9</v>
      </c>
      <c r="F28" s="195">
        <v>9</v>
      </c>
      <c r="G28" s="195">
        <v>0</v>
      </c>
      <c r="H28" s="195">
        <v>0.4</v>
      </c>
      <c r="I28" s="102" t="s">
        <v>505</v>
      </c>
      <c r="J28" s="145" t="s">
        <v>460</v>
      </c>
      <c r="K28" s="146" t="s">
        <v>601</v>
      </c>
    </row>
    <row r="29" spans="1:16" ht="25.5" x14ac:dyDescent="0.2">
      <c r="A29">
        <v>256</v>
      </c>
      <c r="B29" s="102" t="s">
        <v>665</v>
      </c>
      <c r="C29" s="104" t="s">
        <v>434</v>
      </c>
      <c r="D29" s="198" t="s">
        <v>666</v>
      </c>
      <c r="E29" s="102">
        <v>5</v>
      </c>
      <c r="F29" s="102">
        <v>5</v>
      </c>
      <c r="G29" s="110">
        <v>0</v>
      </c>
      <c r="H29" s="102">
        <v>0.4</v>
      </c>
      <c r="I29" s="199" t="s">
        <v>567</v>
      </c>
      <c r="J29" s="145" t="s">
        <v>460</v>
      </c>
      <c r="K29" s="146" t="s">
        <v>603</v>
      </c>
    </row>
    <row r="30" spans="1:16" ht="25.5" x14ac:dyDescent="0.2">
      <c r="A30">
        <v>258</v>
      </c>
      <c r="B30" s="102" t="s">
        <v>667</v>
      </c>
      <c r="C30" s="104" t="s">
        <v>434</v>
      </c>
      <c r="D30" s="198" t="s">
        <v>666</v>
      </c>
      <c r="E30" s="102">
        <v>6</v>
      </c>
      <c r="F30" s="102">
        <v>6</v>
      </c>
      <c r="G30" s="110">
        <v>0</v>
      </c>
      <c r="H30" s="102">
        <v>0.4</v>
      </c>
      <c r="I30" s="199" t="s">
        <v>567</v>
      </c>
      <c r="J30" s="145" t="s">
        <v>460</v>
      </c>
      <c r="K30" s="146" t="s">
        <v>603</v>
      </c>
    </row>
    <row r="31" spans="1:16" ht="25.5" x14ac:dyDescent="0.2">
      <c r="A31">
        <v>240</v>
      </c>
      <c r="B31" s="102" t="s">
        <v>668</v>
      </c>
      <c r="C31" s="104" t="s">
        <v>434</v>
      </c>
      <c r="D31" s="143" t="s">
        <v>664</v>
      </c>
      <c r="E31" s="195">
        <v>6</v>
      </c>
      <c r="F31" s="195">
        <v>6</v>
      </c>
      <c r="G31" s="195">
        <v>0</v>
      </c>
      <c r="H31" s="195">
        <v>0.4</v>
      </c>
      <c r="I31" s="102" t="s">
        <v>575</v>
      </c>
      <c r="J31" s="145" t="s">
        <v>458</v>
      </c>
      <c r="K31" s="146" t="s">
        <v>291</v>
      </c>
    </row>
    <row r="32" spans="1:16" ht="25.5" x14ac:dyDescent="0.2">
      <c r="A32">
        <v>34</v>
      </c>
      <c r="B32" s="102" t="s">
        <v>669</v>
      </c>
      <c r="C32" s="102" t="s">
        <v>438</v>
      </c>
      <c r="D32" s="143" t="s">
        <v>670</v>
      </c>
      <c r="E32" s="195">
        <v>10</v>
      </c>
      <c r="F32" s="195">
        <v>10</v>
      </c>
      <c r="G32" s="195">
        <v>0</v>
      </c>
      <c r="H32" s="195">
        <v>0.4</v>
      </c>
      <c r="I32" s="102" t="s">
        <v>671</v>
      </c>
      <c r="J32" s="145" t="s">
        <v>517</v>
      </c>
      <c r="K32" s="146" t="s">
        <v>374</v>
      </c>
    </row>
    <row r="33" spans="1:16" ht="25.5" x14ac:dyDescent="0.2">
      <c r="A33">
        <v>49</v>
      </c>
      <c r="B33" s="102" t="s">
        <v>672</v>
      </c>
      <c r="C33" s="102" t="s">
        <v>438</v>
      </c>
      <c r="D33" s="143" t="s">
        <v>673</v>
      </c>
      <c r="E33" s="195">
        <v>15</v>
      </c>
      <c r="F33" s="195">
        <v>15</v>
      </c>
      <c r="G33" s="195">
        <v>0</v>
      </c>
      <c r="H33" s="195">
        <v>0.4</v>
      </c>
      <c r="I33" s="102" t="s">
        <v>674</v>
      </c>
      <c r="J33" s="145" t="s">
        <v>518</v>
      </c>
      <c r="K33" s="146" t="s">
        <v>374</v>
      </c>
    </row>
    <row r="34" spans="1:16" ht="63.75" x14ac:dyDescent="0.2">
      <c r="A34">
        <v>66</v>
      </c>
      <c r="B34" s="102" t="s">
        <v>675</v>
      </c>
      <c r="C34" s="102" t="s">
        <v>485</v>
      </c>
      <c r="D34" s="143" t="s">
        <v>676</v>
      </c>
      <c r="E34" s="195">
        <v>15</v>
      </c>
      <c r="F34" s="195">
        <v>15</v>
      </c>
      <c r="G34" s="195">
        <v>0</v>
      </c>
      <c r="H34" s="195">
        <v>0.4</v>
      </c>
      <c r="I34" s="102" t="s">
        <v>677</v>
      </c>
      <c r="J34" s="145" t="s">
        <v>678</v>
      </c>
      <c r="K34" s="146" t="s">
        <v>374</v>
      </c>
    </row>
    <row r="35" spans="1:16" ht="51" x14ac:dyDescent="0.2">
      <c r="A35">
        <v>1</v>
      </c>
      <c r="B35" s="200" t="s">
        <v>679</v>
      </c>
      <c r="C35" s="201" t="s">
        <v>680</v>
      </c>
      <c r="D35" s="201" t="s">
        <v>681</v>
      </c>
      <c r="E35" s="195">
        <v>2000</v>
      </c>
      <c r="F35" s="195">
        <v>2000</v>
      </c>
      <c r="G35" s="195">
        <v>0</v>
      </c>
      <c r="H35" s="195">
        <v>6</v>
      </c>
      <c r="I35" s="202"/>
      <c r="J35" s="203" t="s">
        <v>682</v>
      </c>
      <c r="K35" s="204" t="s">
        <v>446</v>
      </c>
    </row>
    <row r="36" spans="1:16" ht="25.5" x14ac:dyDescent="0.2">
      <c r="A36">
        <v>69</v>
      </c>
      <c r="B36" s="102" t="s">
        <v>683</v>
      </c>
      <c r="C36" s="102" t="s">
        <v>680</v>
      </c>
      <c r="D36" s="143" t="s">
        <v>684</v>
      </c>
      <c r="E36" s="195">
        <v>110</v>
      </c>
      <c r="F36" s="195">
        <v>110</v>
      </c>
      <c r="G36" s="195">
        <v>0</v>
      </c>
      <c r="H36" s="195">
        <v>6</v>
      </c>
      <c r="I36" s="102" t="s">
        <v>439</v>
      </c>
      <c r="J36" s="145" t="s">
        <v>517</v>
      </c>
      <c r="K36" s="146" t="s">
        <v>685</v>
      </c>
    </row>
    <row r="37" spans="1:16" ht="51" x14ac:dyDescent="0.2">
      <c r="A37">
        <v>29</v>
      </c>
      <c r="B37" s="102" t="s">
        <v>686</v>
      </c>
      <c r="C37" s="102" t="s">
        <v>687</v>
      </c>
      <c r="D37" s="143" t="s">
        <v>688</v>
      </c>
      <c r="E37" s="195">
        <v>3.5</v>
      </c>
      <c r="F37" s="195">
        <v>3.5</v>
      </c>
      <c r="G37" s="195">
        <v>0</v>
      </c>
      <c r="H37" s="195">
        <v>0.4</v>
      </c>
      <c r="I37" s="102" t="s">
        <v>567</v>
      </c>
      <c r="J37" s="145" t="s">
        <v>502</v>
      </c>
      <c r="K37" s="146" t="s">
        <v>157</v>
      </c>
    </row>
    <row r="38" spans="1:16" ht="51" x14ac:dyDescent="0.2">
      <c r="A38">
        <v>30</v>
      </c>
      <c r="B38" s="102" t="s">
        <v>686</v>
      </c>
      <c r="C38" s="102" t="s">
        <v>689</v>
      </c>
      <c r="D38" s="143" t="s">
        <v>688</v>
      </c>
      <c r="E38" s="195">
        <v>2.5</v>
      </c>
      <c r="F38" s="195">
        <v>2.5</v>
      </c>
      <c r="G38" s="195">
        <v>0</v>
      </c>
      <c r="H38" s="195">
        <v>0.4</v>
      </c>
      <c r="I38" s="102" t="s">
        <v>591</v>
      </c>
      <c r="J38" s="145" t="s">
        <v>502</v>
      </c>
      <c r="K38" s="146" t="s">
        <v>157</v>
      </c>
    </row>
    <row r="39" spans="1:16" ht="51" x14ac:dyDescent="0.2">
      <c r="A39">
        <v>31</v>
      </c>
      <c r="B39" s="102" t="s">
        <v>686</v>
      </c>
      <c r="C39" s="102" t="s">
        <v>690</v>
      </c>
      <c r="D39" s="143" t="s">
        <v>688</v>
      </c>
      <c r="E39" s="195">
        <v>2.5</v>
      </c>
      <c r="F39" s="195">
        <v>2.5</v>
      </c>
      <c r="G39" s="195">
        <v>0</v>
      </c>
      <c r="H39" s="195">
        <v>0.4</v>
      </c>
      <c r="I39" s="102" t="s">
        <v>566</v>
      </c>
      <c r="J39" s="145" t="s">
        <v>502</v>
      </c>
      <c r="K39" s="146" t="s">
        <v>157</v>
      </c>
    </row>
    <row r="40" spans="1:16" ht="51" x14ac:dyDescent="0.2">
      <c r="A40">
        <v>32</v>
      </c>
      <c r="B40" s="102" t="s">
        <v>686</v>
      </c>
      <c r="C40" s="102" t="s">
        <v>691</v>
      </c>
      <c r="D40" s="143" t="s">
        <v>688</v>
      </c>
      <c r="E40" s="195">
        <v>4</v>
      </c>
      <c r="F40" s="195">
        <v>4</v>
      </c>
      <c r="G40" s="195">
        <v>0</v>
      </c>
      <c r="H40" s="195">
        <v>0.4</v>
      </c>
      <c r="I40" s="102" t="s">
        <v>594</v>
      </c>
      <c r="J40" s="145" t="s">
        <v>502</v>
      </c>
      <c r="K40" s="146" t="s">
        <v>157</v>
      </c>
    </row>
    <row r="41" spans="1:16" ht="51" x14ac:dyDescent="0.2">
      <c r="A41">
        <v>78</v>
      </c>
      <c r="B41" s="102" t="s">
        <v>692</v>
      </c>
      <c r="C41" s="143" t="s">
        <v>693</v>
      </c>
      <c r="D41" s="143" t="s">
        <v>694</v>
      </c>
      <c r="E41" s="195">
        <v>5</v>
      </c>
      <c r="F41" s="195">
        <v>5</v>
      </c>
      <c r="G41" s="195">
        <v>0</v>
      </c>
      <c r="H41" s="195">
        <v>0.4</v>
      </c>
      <c r="I41" s="102" t="s">
        <v>581</v>
      </c>
      <c r="J41" s="145" t="s">
        <v>498</v>
      </c>
      <c r="K41" s="146" t="s">
        <v>157</v>
      </c>
    </row>
    <row r="42" spans="1:16" ht="25.5" x14ac:dyDescent="0.2">
      <c r="A42">
        <v>157</v>
      </c>
      <c r="B42" s="102" t="s">
        <v>695</v>
      </c>
      <c r="C42" s="104" t="s">
        <v>434</v>
      </c>
      <c r="D42" s="143" t="s">
        <v>696</v>
      </c>
      <c r="E42" s="104">
        <v>3</v>
      </c>
      <c r="F42" s="104">
        <v>3</v>
      </c>
      <c r="G42" s="113">
        <v>0</v>
      </c>
      <c r="H42" s="104">
        <v>0.4</v>
      </c>
      <c r="I42" s="156" t="s">
        <v>562</v>
      </c>
      <c r="J42" s="149" t="s">
        <v>553</v>
      </c>
      <c r="K42" s="146" t="s">
        <v>175</v>
      </c>
    </row>
    <row r="43" spans="1:16" ht="25.5" x14ac:dyDescent="0.2">
      <c r="A43">
        <v>177</v>
      </c>
      <c r="B43" s="102" t="s">
        <v>697</v>
      </c>
      <c r="C43" s="104" t="s">
        <v>434</v>
      </c>
      <c r="D43" s="143" t="s">
        <v>545</v>
      </c>
      <c r="E43" s="104">
        <v>3</v>
      </c>
      <c r="F43" s="104">
        <v>3</v>
      </c>
      <c r="G43" s="113">
        <v>0</v>
      </c>
      <c r="H43" s="104">
        <v>0.4</v>
      </c>
      <c r="I43" s="156" t="s">
        <v>569</v>
      </c>
      <c r="J43" s="149" t="s">
        <v>552</v>
      </c>
      <c r="K43" s="146" t="s">
        <v>589</v>
      </c>
    </row>
    <row r="44" spans="1:16" ht="38.25" x14ac:dyDescent="0.2">
      <c r="A44">
        <v>75</v>
      </c>
      <c r="B44" s="141" t="s">
        <v>698</v>
      </c>
      <c r="C44" s="102" t="s">
        <v>475</v>
      </c>
      <c r="D44" s="143" t="s">
        <v>699</v>
      </c>
      <c r="E44" s="195">
        <v>15</v>
      </c>
      <c r="F44" s="195">
        <v>15</v>
      </c>
      <c r="G44" s="195">
        <v>0</v>
      </c>
      <c r="H44" s="195">
        <v>0.4</v>
      </c>
      <c r="I44" s="102" t="s">
        <v>700</v>
      </c>
      <c r="J44" s="145" t="s">
        <v>502</v>
      </c>
      <c r="K44" s="146" t="s">
        <v>701</v>
      </c>
    </row>
    <row r="45" spans="1:16" ht="25.5" x14ac:dyDescent="0.2">
      <c r="A45">
        <v>64</v>
      </c>
      <c r="B45" s="102" t="s">
        <v>702</v>
      </c>
      <c r="C45" s="102" t="s">
        <v>437</v>
      </c>
      <c r="D45" s="143" t="s">
        <v>703</v>
      </c>
      <c r="E45" s="195">
        <v>15</v>
      </c>
      <c r="F45" s="195">
        <v>15</v>
      </c>
      <c r="G45" s="195">
        <v>0</v>
      </c>
      <c r="H45" s="195">
        <v>0.4</v>
      </c>
      <c r="I45" s="102" t="s">
        <v>521</v>
      </c>
      <c r="J45" s="145" t="s">
        <v>460</v>
      </c>
      <c r="K45" s="146" t="s">
        <v>534</v>
      </c>
    </row>
    <row r="46" spans="1:16" ht="25.5" x14ac:dyDescent="0.2">
      <c r="A46">
        <v>16</v>
      </c>
      <c r="B46" s="102" t="s">
        <v>704</v>
      </c>
      <c r="C46" s="102" t="s">
        <v>705</v>
      </c>
      <c r="D46" s="143" t="s">
        <v>706</v>
      </c>
      <c r="E46" s="195">
        <v>10</v>
      </c>
      <c r="F46" s="195">
        <v>10</v>
      </c>
      <c r="G46" s="195">
        <v>0</v>
      </c>
      <c r="H46" s="195">
        <v>0.4</v>
      </c>
      <c r="I46" s="102" t="s">
        <v>586</v>
      </c>
      <c r="J46" s="145" t="s">
        <v>503</v>
      </c>
      <c r="K46" s="146" t="s">
        <v>206</v>
      </c>
    </row>
    <row r="47" spans="1:16" ht="76.5" x14ac:dyDescent="0.2">
      <c r="A47">
        <v>72</v>
      </c>
      <c r="B47" s="102" t="s">
        <v>707</v>
      </c>
      <c r="C47" s="102" t="s">
        <v>456</v>
      </c>
      <c r="D47" s="143" t="s">
        <v>708</v>
      </c>
      <c r="E47" s="195">
        <v>50</v>
      </c>
      <c r="F47" s="195">
        <v>50</v>
      </c>
      <c r="G47" s="195">
        <v>0</v>
      </c>
      <c r="H47" s="195">
        <v>10</v>
      </c>
      <c r="I47" s="102" t="s">
        <v>459</v>
      </c>
      <c r="J47" s="145" t="s">
        <v>460</v>
      </c>
      <c r="K47" s="146" t="s">
        <v>206</v>
      </c>
    </row>
    <row r="48" spans="1:16" ht="25.5" x14ac:dyDescent="0.2">
      <c r="A48">
        <v>255</v>
      </c>
      <c r="B48" s="102" t="s">
        <v>709</v>
      </c>
      <c r="C48" s="104" t="s">
        <v>434</v>
      </c>
      <c r="D48" s="198" t="s">
        <v>710</v>
      </c>
      <c r="E48" s="102">
        <v>10</v>
      </c>
      <c r="F48" s="102">
        <v>10</v>
      </c>
      <c r="G48" s="110">
        <v>0</v>
      </c>
      <c r="H48" s="102">
        <v>0.4</v>
      </c>
      <c r="I48" s="199" t="s">
        <v>569</v>
      </c>
      <c r="J48" s="145" t="s">
        <v>460</v>
      </c>
      <c r="K48" s="146" t="s">
        <v>286</v>
      </c>
    </row>
    <row r="49" spans="1:16" ht="25.5" x14ac:dyDescent="0.2">
      <c r="A49">
        <v>257</v>
      </c>
      <c r="B49" s="102" t="s">
        <v>711</v>
      </c>
      <c r="C49" s="104" t="s">
        <v>434</v>
      </c>
      <c r="D49" s="198" t="s">
        <v>712</v>
      </c>
      <c r="E49" s="102">
        <v>6</v>
      </c>
      <c r="F49" s="102">
        <v>6</v>
      </c>
      <c r="G49" s="110">
        <v>0</v>
      </c>
      <c r="H49" s="102">
        <v>0.4</v>
      </c>
      <c r="I49" s="199" t="s">
        <v>487</v>
      </c>
      <c r="J49" s="145" t="s">
        <v>498</v>
      </c>
      <c r="K49" s="146" t="s">
        <v>286</v>
      </c>
    </row>
    <row r="50" spans="1:16" ht="25.5" x14ac:dyDescent="0.2">
      <c r="A50">
        <v>266</v>
      </c>
      <c r="B50" s="102" t="s">
        <v>713</v>
      </c>
      <c r="C50" s="104" t="s">
        <v>434</v>
      </c>
      <c r="D50" s="198" t="s">
        <v>712</v>
      </c>
      <c r="E50" s="102">
        <v>10</v>
      </c>
      <c r="F50" s="102">
        <v>10</v>
      </c>
      <c r="G50" s="110">
        <v>0</v>
      </c>
      <c r="H50" s="102">
        <v>0.4</v>
      </c>
      <c r="I50" s="199" t="s">
        <v>511</v>
      </c>
      <c r="J50" s="145" t="s">
        <v>498</v>
      </c>
      <c r="K50" s="146" t="s">
        <v>286</v>
      </c>
    </row>
    <row r="51" spans="1:16" ht="51" x14ac:dyDescent="0.2">
      <c r="A51">
        <v>54</v>
      </c>
      <c r="B51" s="102" t="s">
        <v>714</v>
      </c>
      <c r="C51" s="102" t="s">
        <v>715</v>
      </c>
      <c r="D51" s="143" t="s">
        <v>716</v>
      </c>
      <c r="E51" s="195">
        <v>102</v>
      </c>
      <c r="F51" s="195">
        <v>102</v>
      </c>
      <c r="G51" s="195">
        <v>0</v>
      </c>
      <c r="H51" s="195">
        <v>0.4</v>
      </c>
      <c r="I51" s="102" t="s">
        <v>717</v>
      </c>
      <c r="J51" s="145" t="s">
        <v>458</v>
      </c>
      <c r="K51" s="148" t="s">
        <v>718</v>
      </c>
    </row>
    <row r="52" spans="1:16" ht="25.5" x14ac:dyDescent="0.2">
      <c r="A52">
        <v>62</v>
      </c>
      <c r="B52" s="102" t="s">
        <v>719</v>
      </c>
      <c r="C52" s="102" t="s">
        <v>434</v>
      </c>
      <c r="D52" s="143" t="s">
        <v>720</v>
      </c>
      <c r="E52" s="195">
        <v>4</v>
      </c>
      <c r="F52" s="195">
        <v>4</v>
      </c>
      <c r="G52" s="195">
        <v>0</v>
      </c>
      <c r="H52" s="195">
        <v>0.4</v>
      </c>
      <c r="I52" s="102" t="s">
        <v>721</v>
      </c>
      <c r="J52" s="145" t="s">
        <v>500</v>
      </c>
      <c r="K52" s="146" t="s">
        <v>722</v>
      </c>
    </row>
    <row r="53" spans="1:16" ht="25.5" x14ac:dyDescent="0.2">
      <c r="A53">
        <v>90</v>
      </c>
      <c r="B53" s="102" t="s">
        <v>723</v>
      </c>
      <c r="C53" s="102" t="s">
        <v>476</v>
      </c>
      <c r="D53" s="143" t="s">
        <v>724</v>
      </c>
      <c r="E53" s="195">
        <v>80</v>
      </c>
      <c r="F53" s="195">
        <v>80</v>
      </c>
      <c r="G53" s="195">
        <v>0</v>
      </c>
      <c r="H53" s="195">
        <v>6</v>
      </c>
      <c r="I53" s="110" t="s">
        <v>439</v>
      </c>
      <c r="J53" s="145" t="s">
        <v>503</v>
      </c>
      <c r="K53" s="146" t="s">
        <v>725</v>
      </c>
    </row>
    <row r="54" spans="1:16" ht="25.5" x14ac:dyDescent="0.2">
      <c r="A54">
        <v>28</v>
      </c>
      <c r="B54" s="102" t="s">
        <v>726</v>
      </c>
      <c r="C54" s="102" t="s">
        <v>483</v>
      </c>
      <c r="D54" s="143" t="s">
        <v>473</v>
      </c>
      <c r="E54" s="195">
        <v>8</v>
      </c>
      <c r="F54" s="195">
        <v>8</v>
      </c>
      <c r="G54" s="195">
        <v>0</v>
      </c>
      <c r="H54" s="195">
        <v>0.4</v>
      </c>
      <c r="I54" s="102" t="s">
        <v>727</v>
      </c>
      <c r="J54" s="145" t="s">
        <v>460</v>
      </c>
      <c r="K54" s="146" t="s">
        <v>728</v>
      </c>
    </row>
    <row r="55" spans="1:16" ht="25.5" x14ac:dyDescent="0.2">
      <c r="A55">
        <v>130</v>
      </c>
      <c r="B55" s="104" t="s">
        <v>729</v>
      </c>
      <c r="C55" s="104" t="s">
        <v>434</v>
      </c>
      <c r="D55" s="112" t="s">
        <v>543</v>
      </c>
      <c r="E55" s="195">
        <v>4</v>
      </c>
      <c r="F55" s="195">
        <v>4</v>
      </c>
      <c r="G55" s="195">
        <v>0</v>
      </c>
      <c r="H55" s="195">
        <v>0.4</v>
      </c>
      <c r="I55" s="102" t="s">
        <v>730</v>
      </c>
      <c r="J55" s="149" t="s">
        <v>461</v>
      </c>
      <c r="K55" s="205" t="s">
        <v>233</v>
      </c>
    </row>
    <row r="56" spans="1:16" ht="25.5" x14ac:dyDescent="0.2">
      <c r="A56">
        <v>139</v>
      </c>
      <c r="B56" s="104" t="s">
        <v>731</v>
      </c>
      <c r="C56" s="104" t="s">
        <v>434</v>
      </c>
      <c r="D56" s="112" t="s">
        <v>732</v>
      </c>
      <c r="E56" s="104">
        <v>4</v>
      </c>
      <c r="F56" s="104">
        <v>4</v>
      </c>
      <c r="G56" s="113">
        <v>0</v>
      </c>
      <c r="H56" s="104">
        <v>0.4</v>
      </c>
      <c r="I56" s="102" t="s">
        <v>733</v>
      </c>
      <c r="J56" s="149" t="s">
        <v>461</v>
      </c>
      <c r="K56" s="150" t="s">
        <v>233</v>
      </c>
    </row>
    <row r="57" spans="1:16" ht="25.5" x14ac:dyDescent="0.2">
      <c r="A57">
        <v>24</v>
      </c>
      <c r="B57" s="102" t="s">
        <v>436</v>
      </c>
      <c r="C57" s="102" t="s">
        <v>734</v>
      </c>
      <c r="D57" s="143" t="s">
        <v>735</v>
      </c>
      <c r="E57" s="195">
        <v>14</v>
      </c>
      <c r="F57" s="195">
        <v>14</v>
      </c>
      <c r="G57" s="195">
        <v>0</v>
      </c>
      <c r="H57" s="195">
        <v>0.4</v>
      </c>
      <c r="I57" s="102" t="s">
        <v>736</v>
      </c>
      <c r="J57" s="145" t="s">
        <v>458</v>
      </c>
      <c r="K57" s="146" t="s">
        <v>525</v>
      </c>
    </row>
    <row r="58" spans="1:16" ht="25.5" x14ac:dyDescent="0.2">
      <c r="A58">
        <v>61</v>
      </c>
      <c r="B58" s="102" t="s">
        <v>737</v>
      </c>
      <c r="C58" s="102" t="s">
        <v>434</v>
      </c>
      <c r="D58" s="143" t="s">
        <v>738</v>
      </c>
      <c r="E58" s="195">
        <v>3</v>
      </c>
      <c r="F58" s="195">
        <v>3</v>
      </c>
      <c r="G58" s="195">
        <v>0</v>
      </c>
      <c r="H58" s="195">
        <v>0.4</v>
      </c>
      <c r="I58" s="102" t="s">
        <v>561</v>
      </c>
      <c r="J58" s="145" t="s">
        <v>460</v>
      </c>
      <c r="K58" s="146" t="s">
        <v>193</v>
      </c>
    </row>
    <row r="59" spans="1:16" ht="25.5" x14ac:dyDescent="0.2">
      <c r="A59">
        <v>158</v>
      </c>
      <c r="B59" s="104" t="s">
        <v>739</v>
      </c>
      <c r="C59" s="104" t="s">
        <v>434</v>
      </c>
      <c r="D59" s="143" t="s">
        <v>740</v>
      </c>
      <c r="E59" s="104">
        <v>3</v>
      </c>
      <c r="F59" s="104">
        <v>3</v>
      </c>
      <c r="G59" s="113">
        <v>0</v>
      </c>
      <c r="H59" s="104">
        <v>0.4</v>
      </c>
      <c r="I59" s="156" t="s">
        <v>514</v>
      </c>
      <c r="J59" s="149" t="s">
        <v>558</v>
      </c>
      <c r="K59" s="146" t="s">
        <v>193</v>
      </c>
    </row>
    <row r="60" spans="1:16" ht="25.5" x14ac:dyDescent="0.2">
      <c r="A60">
        <v>167</v>
      </c>
      <c r="B60" s="102" t="s">
        <v>741</v>
      </c>
      <c r="C60" s="104" t="s">
        <v>434</v>
      </c>
      <c r="D60" s="143" t="s">
        <v>742</v>
      </c>
      <c r="E60" s="104">
        <v>3</v>
      </c>
      <c r="F60" s="104">
        <v>3</v>
      </c>
      <c r="G60" s="113">
        <v>0</v>
      </c>
      <c r="H60" s="104">
        <v>0.4</v>
      </c>
      <c r="I60" s="156" t="s">
        <v>515</v>
      </c>
      <c r="J60" s="149" t="s">
        <v>555</v>
      </c>
      <c r="K60" s="146" t="s">
        <v>193</v>
      </c>
    </row>
    <row r="61" spans="1:16" ht="25.5" x14ac:dyDescent="0.2">
      <c r="A61">
        <v>219</v>
      </c>
      <c r="B61" s="102" t="s">
        <v>743</v>
      </c>
      <c r="C61" s="104" t="s">
        <v>434</v>
      </c>
      <c r="D61" s="143" t="s">
        <v>744</v>
      </c>
      <c r="E61" s="104">
        <v>3</v>
      </c>
      <c r="F61" s="104">
        <v>3</v>
      </c>
      <c r="G61" s="113">
        <v>0</v>
      </c>
      <c r="H61" s="104">
        <v>0.4</v>
      </c>
      <c r="I61" s="156" t="s">
        <v>577</v>
      </c>
      <c r="J61" s="149" t="s">
        <v>555</v>
      </c>
      <c r="K61" s="146" t="s">
        <v>193</v>
      </c>
    </row>
    <row r="62" spans="1:16" ht="38.25" x14ac:dyDescent="0.2">
      <c r="A62">
        <v>121</v>
      </c>
      <c r="B62" s="154" t="s">
        <v>745</v>
      </c>
      <c r="C62" s="151" t="s">
        <v>434</v>
      </c>
      <c r="D62" s="153" t="s">
        <v>746</v>
      </c>
      <c r="E62" s="195">
        <v>5</v>
      </c>
      <c r="F62" s="195">
        <v>5</v>
      </c>
      <c r="G62" s="195">
        <v>0</v>
      </c>
      <c r="H62" s="195">
        <v>0.4</v>
      </c>
      <c r="I62" s="155" t="s">
        <v>747</v>
      </c>
      <c r="J62" s="152" t="s">
        <v>503</v>
      </c>
      <c r="K62" s="206" t="s">
        <v>536</v>
      </c>
    </row>
    <row r="63" spans="1:16" ht="25.5" x14ac:dyDescent="0.2">
      <c r="A63">
        <v>12</v>
      </c>
      <c r="B63" s="102" t="s">
        <v>748</v>
      </c>
      <c r="C63" s="102" t="s">
        <v>451</v>
      </c>
      <c r="D63" s="143" t="s">
        <v>749</v>
      </c>
      <c r="E63" s="195">
        <v>10</v>
      </c>
      <c r="F63" s="195">
        <v>10</v>
      </c>
      <c r="G63" s="195">
        <v>0</v>
      </c>
      <c r="H63" s="195">
        <v>0.4</v>
      </c>
      <c r="I63" s="102" t="s">
        <v>750</v>
      </c>
      <c r="J63" s="145" t="s">
        <v>503</v>
      </c>
      <c r="K63" s="146" t="s">
        <v>242</v>
      </c>
    </row>
    <row r="64" spans="1:16" ht="25.5" x14ac:dyDescent="0.2">
      <c r="A64">
        <v>13</v>
      </c>
      <c r="B64" s="102" t="s">
        <v>751</v>
      </c>
      <c r="C64" s="102" t="s">
        <v>451</v>
      </c>
      <c r="D64" s="143" t="s">
        <v>752</v>
      </c>
      <c r="E64" s="195">
        <v>10</v>
      </c>
      <c r="F64" s="195">
        <v>10</v>
      </c>
      <c r="G64" s="195">
        <v>0</v>
      </c>
      <c r="H64" s="195">
        <v>0.4</v>
      </c>
      <c r="I64" s="102" t="s">
        <v>753</v>
      </c>
      <c r="J64" s="145" t="s">
        <v>503</v>
      </c>
      <c r="K64" s="146" t="s">
        <v>242</v>
      </c>
    </row>
    <row r="65" spans="1:16" ht="25.5" x14ac:dyDescent="0.2">
      <c r="A65">
        <v>42</v>
      </c>
      <c r="B65" s="102" t="s">
        <v>754</v>
      </c>
      <c r="C65" s="102" t="s">
        <v>482</v>
      </c>
      <c r="D65" s="143" t="s">
        <v>755</v>
      </c>
      <c r="E65" s="195">
        <v>300</v>
      </c>
      <c r="F65" s="195">
        <v>300</v>
      </c>
      <c r="G65" s="195">
        <v>0</v>
      </c>
      <c r="H65" s="195">
        <v>10</v>
      </c>
      <c r="I65" s="102" t="s">
        <v>468</v>
      </c>
      <c r="J65" s="145" t="s">
        <v>503</v>
      </c>
      <c r="K65" s="146" t="s">
        <v>602</v>
      </c>
    </row>
    <row r="66" spans="1:16" ht="25.5" x14ac:dyDescent="0.2">
      <c r="A66">
        <v>150</v>
      </c>
      <c r="B66" s="102" t="s">
        <v>756</v>
      </c>
      <c r="C66" s="104" t="s">
        <v>434</v>
      </c>
      <c r="D66" s="143" t="s">
        <v>757</v>
      </c>
      <c r="E66" s="104">
        <v>6</v>
      </c>
      <c r="F66" s="104">
        <v>6</v>
      </c>
      <c r="G66" s="113">
        <v>0</v>
      </c>
      <c r="H66" s="104">
        <v>0.4</v>
      </c>
      <c r="I66" s="156" t="s">
        <v>587</v>
      </c>
      <c r="J66" s="149" t="s">
        <v>558</v>
      </c>
      <c r="K66" s="146" t="s">
        <v>180</v>
      </c>
    </row>
    <row r="67" spans="1:16" ht="25.5" x14ac:dyDescent="0.2">
      <c r="A67">
        <v>160</v>
      </c>
      <c r="B67" s="102" t="s">
        <v>758</v>
      </c>
      <c r="C67" s="104" t="s">
        <v>434</v>
      </c>
      <c r="D67" s="143" t="s">
        <v>759</v>
      </c>
      <c r="E67" s="104">
        <v>6</v>
      </c>
      <c r="F67" s="104">
        <v>6</v>
      </c>
      <c r="G67" s="113">
        <v>0</v>
      </c>
      <c r="H67" s="104">
        <v>0.4</v>
      </c>
      <c r="I67" s="156" t="s">
        <v>585</v>
      </c>
      <c r="J67" s="149" t="s">
        <v>760</v>
      </c>
      <c r="K67" s="146" t="s">
        <v>180</v>
      </c>
    </row>
    <row r="68" spans="1:16" ht="25.5" x14ac:dyDescent="0.2">
      <c r="A68">
        <v>172</v>
      </c>
      <c r="B68" s="102" t="s">
        <v>761</v>
      </c>
      <c r="C68" s="104" t="s">
        <v>434</v>
      </c>
      <c r="D68" s="143" t="s">
        <v>762</v>
      </c>
      <c r="E68" s="104">
        <v>5</v>
      </c>
      <c r="F68" s="104">
        <v>5</v>
      </c>
      <c r="G68" s="113">
        <v>0</v>
      </c>
      <c r="H68" s="104">
        <v>0.4</v>
      </c>
      <c r="I68" s="156" t="s">
        <v>570</v>
      </c>
      <c r="J68" s="149" t="s">
        <v>558</v>
      </c>
      <c r="K68" s="146" t="s">
        <v>180</v>
      </c>
    </row>
    <row r="69" spans="1:16" ht="25.5" x14ac:dyDescent="0.2">
      <c r="A69">
        <v>178</v>
      </c>
      <c r="B69" s="102" t="s">
        <v>763</v>
      </c>
      <c r="C69" s="104" t="s">
        <v>434</v>
      </c>
      <c r="D69" s="143" t="s">
        <v>764</v>
      </c>
      <c r="E69" s="104">
        <v>5</v>
      </c>
      <c r="F69" s="104">
        <v>5</v>
      </c>
      <c r="G69" s="113">
        <v>0</v>
      </c>
      <c r="H69" s="104">
        <v>0.4</v>
      </c>
      <c r="I69" s="156" t="s">
        <v>571</v>
      </c>
      <c r="J69" s="149" t="s">
        <v>555</v>
      </c>
      <c r="K69" s="146" t="s">
        <v>180</v>
      </c>
    </row>
    <row r="70" spans="1:16" ht="25.5" x14ac:dyDescent="0.2">
      <c r="A70">
        <v>179</v>
      </c>
      <c r="B70" s="102" t="s">
        <v>765</v>
      </c>
      <c r="C70" s="104" t="s">
        <v>434</v>
      </c>
      <c r="D70" s="143" t="s">
        <v>764</v>
      </c>
      <c r="E70" s="104">
        <v>5</v>
      </c>
      <c r="F70" s="104">
        <v>5</v>
      </c>
      <c r="G70" s="113">
        <v>0</v>
      </c>
      <c r="H70" s="104">
        <v>0.4</v>
      </c>
      <c r="I70" s="156" t="s">
        <v>571</v>
      </c>
      <c r="J70" s="149" t="s">
        <v>555</v>
      </c>
      <c r="K70" s="146" t="s">
        <v>180</v>
      </c>
    </row>
    <row r="71" spans="1:16" ht="25.5" x14ac:dyDescent="0.2">
      <c r="A71">
        <v>180</v>
      </c>
      <c r="B71" s="102" t="s">
        <v>766</v>
      </c>
      <c r="C71" s="104" t="s">
        <v>434</v>
      </c>
      <c r="D71" s="143" t="s">
        <v>767</v>
      </c>
      <c r="E71" s="104">
        <v>5</v>
      </c>
      <c r="F71" s="104">
        <v>5</v>
      </c>
      <c r="G71" s="113">
        <v>0</v>
      </c>
      <c r="H71" s="104">
        <v>0.4</v>
      </c>
      <c r="I71" s="156" t="s">
        <v>571</v>
      </c>
      <c r="J71" s="149" t="s">
        <v>555</v>
      </c>
      <c r="K71" s="146" t="s">
        <v>180</v>
      </c>
    </row>
    <row r="72" spans="1:16" ht="25.5" x14ac:dyDescent="0.2">
      <c r="A72">
        <v>181</v>
      </c>
      <c r="B72" s="102" t="s">
        <v>768</v>
      </c>
      <c r="C72" s="104" t="s">
        <v>434</v>
      </c>
      <c r="D72" s="143" t="s">
        <v>764</v>
      </c>
      <c r="E72" s="104">
        <v>5</v>
      </c>
      <c r="F72" s="104">
        <v>5</v>
      </c>
      <c r="G72" s="113">
        <v>0</v>
      </c>
      <c r="H72" s="104">
        <v>0.4</v>
      </c>
      <c r="I72" s="156" t="s">
        <v>571</v>
      </c>
      <c r="J72" s="149" t="s">
        <v>555</v>
      </c>
      <c r="K72" s="146" t="s">
        <v>180</v>
      </c>
    </row>
    <row r="73" spans="1:16" ht="25.5" x14ac:dyDescent="0.2">
      <c r="A73">
        <v>202</v>
      </c>
      <c r="B73" s="102" t="s">
        <v>769</v>
      </c>
      <c r="C73" s="104" t="s">
        <v>434</v>
      </c>
      <c r="D73" s="143" t="s">
        <v>770</v>
      </c>
      <c r="E73" s="104">
        <v>3</v>
      </c>
      <c r="F73" s="104">
        <v>3</v>
      </c>
      <c r="G73" s="113">
        <v>0</v>
      </c>
      <c r="H73" s="104">
        <v>0.4</v>
      </c>
      <c r="I73" s="156" t="s">
        <v>771</v>
      </c>
      <c r="J73" s="149" t="s">
        <v>558</v>
      </c>
      <c r="K73" s="146" t="s">
        <v>180</v>
      </c>
    </row>
    <row r="74" spans="1:16" ht="25.5" x14ac:dyDescent="0.2">
      <c r="A74">
        <v>27</v>
      </c>
      <c r="B74" s="102" t="s">
        <v>772</v>
      </c>
      <c r="C74" s="102" t="s">
        <v>434</v>
      </c>
      <c r="D74" s="143" t="s">
        <v>773</v>
      </c>
      <c r="E74" s="195">
        <v>10</v>
      </c>
      <c r="F74" s="195">
        <v>10</v>
      </c>
      <c r="G74" s="195">
        <v>0</v>
      </c>
      <c r="H74" s="195">
        <v>0.4</v>
      </c>
      <c r="I74" s="102" t="s">
        <v>774</v>
      </c>
      <c r="J74" s="145" t="s">
        <v>498</v>
      </c>
      <c r="K74" s="146" t="s">
        <v>295</v>
      </c>
    </row>
    <row r="75" spans="1:16" ht="25.5" x14ac:dyDescent="0.2">
      <c r="A75">
        <v>126</v>
      </c>
      <c r="B75" s="104" t="s">
        <v>775</v>
      </c>
      <c r="C75" s="104" t="s">
        <v>434</v>
      </c>
      <c r="D75" s="112" t="s">
        <v>540</v>
      </c>
      <c r="E75" s="195">
        <v>4</v>
      </c>
      <c r="F75" s="195">
        <v>4</v>
      </c>
      <c r="G75" s="195">
        <v>0</v>
      </c>
      <c r="H75" s="195">
        <v>0.4</v>
      </c>
      <c r="I75" s="102" t="s">
        <v>776</v>
      </c>
      <c r="J75" s="149" t="s">
        <v>440</v>
      </c>
      <c r="K75" s="150" t="s">
        <v>220</v>
      </c>
    </row>
    <row r="76" spans="1:16" ht="25.5" x14ac:dyDescent="0.2">
      <c r="A76">
        <v>142</v>
      </c>
      <c r="B76" s="104" t="s">
        <v>777</v>
      </c>
      <c r="C76" s="104" t="s">
        <v>434</v>
      </c>
      <c r="D76" s="112" t="s">
        <v>778</v>
      </c>
      <c r="E76" s="104">
        <v>4</v>
      </c>
      <c r="F76" s="104">
        <v>4</v>
      </c>
      <c r="G76" s="113">
        <v>0</v>
      </c>
      <c r="H76" s="104">
        <v>0.4</v>
      </c>
      <c r="I76" s="102" t="s">
        <v>779</v>
      </c>
      <c r="J76" s="149" t="s">
        <v>440</v>
      </c>
      <c r="K76" s="150" t="s">
        <v>220</v>
      </c>
    </row>
    <row r="77" spans="1:16" ht="25.5" x14ac:dyDescent="0.2">
      <c r="A77">
        <v>143</v>
      </c>
      <c r="B77" s="104" t="s">
        <v>780</v>
      </c>
      <c r="C77" s="104" t="s">
        <v>434</v>
      </c>
      <c r="D77" s="112" t="s">
        <v>781</v>
      </c>
      <c r="E77" s="104">
        <v>4</v>
      </c>
      <c r="F77" s="104">
        <v>4</v>
      </c>
      <c r="G77" s="113">
        <v>0</v>
      </c>
      <c r="H77" s="104">
        <v>0.4</v>
      </c>
      <c r="I77" s="102" t="s">
        <v>782</v>
      </c>
      <c r="J77" s="149" t="s">
        <v>441</v>
      </c>
      <c r="K77" s="150" t="s">
        <v>220</v>
      </c>
    </row>
    <row r="78" spans="1:16" ht="25.5" x14ac:dyDescent="0.2">
      <c r="A78">
        <v>68</v>
      </c>
      <c r="B78" s="102" t="s">
        <v>783</v>
      </c>
      <c r="C78" s="102" t="s">
        <v>434</v>
      </c>
      <c r="D78" s="143" t="s">
        <v>784</v>
      </c>
      <c r="E78" s="195">
        <v>15</v>
      </c>
      <c r="F78" s="195">
        <v>15</v>
      </c>
      <c r="G78" s="195">
        <v>0</v>
      </c>
      <c r="H78" s="195">
        <v>10</v>
      </c>
      <c r="I78" s="102" t="s">
        <v>785</v>
      </c>
      <c r="J78" s="145" t="s">
        <v>498</v>
      </c>
      <c r="K78" s="146" t="s">
        <v>786</v>
      </c>
    </row>
    <row r="79" spans="1:16" ht="25.5" x14ac:dyDescent="0.2">
      <c r="A79">
        <v>51</v>
      </c>
      <c r="B79" s="102" t="s">
        <v>787</v>
      </c>
      <c r="C79" s="102" t="s">
        <v>788</v>
      </c>
      <c r="D79" s="143" t="s">
        <v>789</v>
      </c>
      <c r="E79" s="195">
        <v>15</v>
      </c>
      <c r="F79" s="195">
        <v>15</v>
      </c>
      <c r="G79" s="195">
        <v>0</v>
      </c>
      <c r="H79" s="195">
        <v>0.4</v>
      </c>
      <c r="I79" s="102" t="s">
        <v>790</v>
      </c>
      <c r="J79" s="145" t="s">
        <v>508</v>
      </c>
      <c r="K79" s="146" t="s">
        <v>791</v>
      </c>
    </row>
    <row r="80" spans="1:16" ht="25.5" x14ac:dyDescent="0.2">
      <c r="A80">
        <v>131</v>
      </c>
      <c r="B80" s="104" t="s">
        <v>792</v>
      </c>
      <c r="C80" s="104" t="s">
        <v>434</v>
      </c>
      <c r="D80" s="112" t="s">
        <v>541</v>
      </c>
      <c r="E80" s="195">
        <v>4</v>
      </c>
      <c r="F80" s="195">
        <v>4</v>
      </c>
      <c r="G80" s="195">
        <v>0</v>
      </c>
      <c r="H80" s="195">
        <v>0.4</v>
      </c>
      <c r="I80" s="102" t="s">
        <v>793</v>
      </c>
      <c r="J80" s="149" t="s">
        <v>441</v>
      </c>
      <c r="K80" s="150" t="s">
        <v>221</v>
      </c>
    </row>
    <row r="81" spans="1:16" ht="25.5" x14ac:dyDescent="0.2">
      <c r="A81">
        <v>137</v>
      </c>
      <c r="B81" s="104" t="s">
        <v>794</v>
      </c>
      <c r="C81" s="104" t="s">
        <v>434</v>
      </c>
      <c r="D81" s="112" t="s">
        <v>541</v>
      </c>
      <c r="E81" s="104">
        <v>4</v>
      </c>
      <c r="F81" s="104">
        <v>4</v>
      </c>
      <c r="G81" s="113">
        <v>0</v>
      </c>
      <c r="H81" s="104">
        <v>0.4</v>
      </c>
      <c r="I81" s="102" t="s">
        <v>795</v>
      </c>
      <c r="J81" s="149" t="s">
        <v>441</v>
      </c>
      <c r="K81" s="150" t="s">
        <v>221</v>
      </c>
    </row>
    <row r="82" spans="1:16" ht="38.25" x14ac:dyDescent="0.2">
      <c r="A82">
        <v>63</v>
      </c>
      <c r="B82" s="102" t="s">
        <v>796</v>
      </c>
      <c r="C82" s="102" t="s">
        <v>434</v>
      </c>
      <c r="D82" s="143" t="s">
        <v>797</v>
      </c>
      <c r="E82" s="195">
        <v>5</v>
      </c>
      <c r="F82" s="195">
        <v>5</v>
      </c>
      <c r="G82" s="195">
        <v>0</v>
      </c>
      <c r="H82" s="195">
        <v>0.4</v>
      </c>
      <c r="I82" s="102" t="s">
        <v>798</v>
      </c>
      <c r="J82" s="145" t="s">
        <v>799</v>
      </c>
      <c r="K82" s="146" t="s">
        <v>531</v>
      </c>
    </row>
    <row r="83" spans="1:16" ht="38.25" x14ac:dyDescent="0.2">
      <c r="A83">
        <v>67</v>
      </c>
      <c r="B83" s="102" t="s">
        <v>800</v>
      </c>
      <c r="C83" s="102" t="s">
        <v>434</v>
      </c>
      <c r="D83" s="143" t="s">
        <v>801</v>
      </c>
      <c r="E83" s="195">
        <v>14</v>
      </c>
      <c r="F83" s="195">
        <v>14</v>
      </c>
      <c r="G83" s="195">
        <v>0</v>
      </c>
      <c r="H83" s="195">
        <v>0.4</v>
      </c>
      <c r="I83" s="102" t="s">
        <v>802</v>
      </c>
      <c r="J83" s="145" t="s">
        <v>509</v>
      </c>
      <c r="K83" s="146" t="s">
        <v>531</v>
      </c>
    </row>
    <row r="84" spans="1:16" ht="38.25" x14ac:dyDescent="0.2">
      <c r="A84">
        <v>79</v>
      </c>
      <c r="B84" s="102" t="s">
        <v>803</v>
      </c>
      <c r="C84" s="102" t="s">
        <v>434</v>
      </c>
      <c r="D84" s="143" t="s">
        <v>804</v>
      </c>
      <c r="E84" s="195">
        <v>5</v>
      </c>
      <c r="F84" s="195">
        <v>5</v>
      </c>
      <c r="G84" s="195">
        <v>0</v>
      </c>
      <c r="H84" s="195">
        <v>0.4</v>
      </c>
      <c r="I84" s="102" t="s">
        <v>798</v>
      </c>
      <c r="J84" s="145" t="s">
        <v>498</v>
      </c>
      <c r="K84" s="146" t="s">
        <v>531</v>
      </c>
    </row>
    <row r="85" spans="1:16" ht="38.25" x14ac:dyDescent="0.2">
      <c r="A85">
        <v>87</v>
      </c>
      <c r="B85" s="102" t="s">
        <v>805</v>
      </c>
      <c r="C85" s="102" t="s">
        <v>806</v>
      </c>
      <c r="D85" s="143" t="s">
        <v>807</v>
      </c>
      <c r="E85" s="195">
        <v>15</v>
      </c>
      <c r="F85" s="195">
        <v>15</v>
      </c>
      <c r="G85" s="195">
        <v>0</v>
      </c>
      <c r="H85" s="195">
        <v>0.4</v>
      </c>
      <c r="I85" s="110" t="s">
        <v>808</v>
      </c>
      <c r="J85" s="145" t="s">
        <v>498</v>
      </c>
      <c r="K85" s="146" t="s">
        <v>531</v>
      </c>
    </row>
    <row r="86" spans="1:16" ht="25.5" x14ac:dyDescent="0.2">
      <c r="A86">
        <v>161</v>
      </c>
      <c r="B86" s="102" t="s">
        <v>809</v>
      </c>
      <c r="C86" s="104" t="s">
        <v>434</v>
      </c>
      <c r="D86" s="143" t="s">
        <v>810</v>
      </c>
      <c r="E86" s="104">
        <v>5</v>
      </c>
      <c r="F86" s="104">
        <v>5</v>
      </c>
      <c r="G86" s="113">
        <v>0</v>
      </c>
      <c r="H86" s="104">
        <v>0.4</v>
      </c>
      <c r="I86" s="156" t="s">
        <v>585</v>
      </c>
      <c r="J86" s="149" t="s">
        <v>555</v>
      </c>
      <c r="K86" s="146" t="s">
        <v>212</v>
      </c>
    </row>
    <row r="87" spans="1:16" ht="25.5" x14ac:dyDescent="0.2">
      <c r="A87">
        <v>201</v>
      </c>
      <c r="B87" s="102" t="s">
        <v>811</v>
      </c>
      <c r="C87" s="104" t="s">
        <v>434</v>
      </c>
      <c r="D87" s="143" t="s">
        <v>812</v>
      </c>
      <c r="E87" s="104">
        <v>3</v>
      </c>
      <c r="F87" s="104">
        <v>3</v>
      </c>
      <c r="G87" s="113">
        <v>0</v>
      </c>
      <c r="H87" s="104">
        <v>0.4</v>
      </c>
      <c r="I87" s="156" t="s">
        <v>561</v>
      </c>
      <c r="J87" s="149" t="s">
        <v>554</v>
      </c>
      <c r="K87" s="146" t="s">
        <v>212</v>
      </c>
    </row>
    <row r="88" spans="1:16" ht="25.5" x14ac:dyDescent="0.2">
      <c r="A88">
        <v>223</v>
      </c>
      <c r="B88" s="102" t="s">
        <v>813</v>
      </c>
      <c r="C88" s="104" t="s">
        <v>434</v>
      </c>
      <c r="D88" s="143" t="s">
        <v>814</v>
      </c>
      <c r="E88" s="104">
        <v>3</v>
      </c>
      <c r="F88" s="104">
        <v>3</v>
      </c>
      <c r="G88" s="113">
        <v>0</v>
      </c>
      <c r="H88" s="104">
        <v>0.4</v>
      </c>
      <c r="I88" s="156" t="s">
        <v>561</v>
      </c>
      <c r="J88" s="149" t="s">
        <v>554</v>
      </c>
      <c r="K88" s="146" t="s">
        <v>212</v>
      </c>
    </row>
    <row r="89" spans="1:16" x14ac:dyDescent="0.2">
      <c r="A89">
        <v>233</v>
      </c>
      <c r="B89" s="102" t="s">
        <v>815</v>
      </c>
      <c r="C89" s="104" t="s">
        <v>434</v>
      </c>
      <c r="D89" s="143" t="s">
        <v>816</v>
      </c>
      <c r="E89" s="104">
        <v>3</v>
      </c>
      <c r="F89" s="104">
        <v>3</v>
      </c>
      <c r="G89" s="113">
        <v>0</v>
      </c>
      <c r="H89" s="104">
        <v>0.4</v>
      </c>
      <c r="I89" s="156" t="s">
        <v>581</v>
      </c>
      <c r="J89" s="149" t="s">
        <v>555</v>
      </c>
      <c r="K89" s="146" t="s">
        <v>212</v>
      </c>
    </row>
    <row r="90" spans="1:16" ht="25.5" x14ac:dyDescent="0.2">
      <c r="A90">
        <v>104</v>
      </c>
      <c r="B90" s="104" t="s">
        <v>817</v>
      </c>
      <c r="C90" s="104" t="s">
        <v>434</v>
      </c>
      <c r="D90" s="115" t="s">
        <v>818</v>
      </c>
      <c r="E90" s="104">
        <v>5</v>
      </c>
      <c r="F90" s="104">
        <v>5</v>
      </c>
      <c r="G90" s="113">
        <v>0</v>
      </c>
      <c r="H90" s="104">
        <v>0.4</v>
      </c>
      <c r="I90" s="104" t="s">
        <v>819</v>
      </c>
      <c r="J90" s="149">
        <v>34</v>
      </c>
      <c r="K90" s="150" t="s">
        <v>377</v>
      </c>
    </row>
    <row r="91" spans="1:16" ht="25.5" x14ac:dyDescent="0.2">
      <c r="A91">
        <v>3</v>
      </c>
      <c r="B91" s="102" t="s">
        <v>820</v>
      </c>
      <c r="C91" s="102" t="s">
        <v>438</v>
      </c>
      <c r="D91" s="143" t="s">
        <v>821</v>
      </c>
      <c r="E91" s="195">
        <v>10</v>
      </c>
      <c r="F91" s="195">
        <v>10</v>
      </c>
      <c r="G91" s="195">
        <v>0</v>
      </c>
      <c r="H91" s="195">
        <v>0.4</v>
      </c>
      <c r="I91" s="102" t="s">
        <v>504</v>
      </c>
      <c r="J91" s="145" t="s">
        <v>822</v>
      </c>
      <c r="K91" s="146" t="s">
        <v>448</v>
      </c>
    </row>
    <row r="92" spans="1:16" ht="25.5" x14ac:dyDescent="0.2">
      <c r="A92">
        <v>47</v>
      </c>
      <c r="B92" s="102" t="s">
        <v>823</v>
      </c>
      <c r="C92" s="102" t="s">
        <v>824</v>
      </c>
      <c r="D92" s="143" t="s">
        <v>825</v>
      </c>
      <c r="E92" s="195">
        <v>5</v>
      </c>
      <c r="F92" s="195">
        <v>5</v>
      </c>
      <c r="G92" s="195">
        <v>0</v>
      </c>
      <c r="H92" s="195">
        <v>0.4</v>
      </c>
      <c r="I92" s="102" t="s">
        <v>826</v>
      </c>
      <c r="J92" s="145" t="s">
        <v>507</v>
      </c>
      <c r="K92" s="146" t="s">
        <v>237</v>
      </c>
    </row>
    <row r="93" spans="1:16" ht="38.25" x14ac:dyDescent="0.2">
      <c r="A93">
        <v>48</v>
      </c>
      <c r="B93" s="102" t="s">
        <v>827</v>
      </c>
      <c r="C93" s="102" t="s">
        <v>484</v>
      </c>
      <c r="D93" s="143" t="s">
        <v>828</v>
      </c>
      <c r="E93" s="195">
        <v>7</v>
      </c>
      <c r="F93" s="195">
        <v>7</v>
      </c>
      <c r="G93" s="195">
        <v>0</v>
      </c>
      <c r="H93" s="195">
        <v>0.4</v>
      </c>
      <c r="I93" s="102" t="s">
        <v>488</v>
      </c>
      <c r="J93" s="145" t="s">
        <v>507</v>
      </c>
      <c r="K93" s="146" t="s">
        <v>237</v>
      </c>
    </row>
    <row r="94" spans="1:16" ht="25.5" x14ac:dyDescent="0.2">
      <c r="A94">
        <v>244</v>
      </c>
      <c r="B94" s="102" t="s">
        <v>829</v>
      </c>
      <c r="C94" s="104" t="s">
        <v>434</v>
      </c>
      <c r="D94" s="198" t="s">
        <v>830</v>
      </c>
      <c r="E94" s="195">
        <v>14.5</v>
      </c>
      <c r="F94" s="195">
        <v>14.5</v>
      </c>
      <c r="G94" s="195">
        <v>0</v>
      </c>
      <c r="H94" s="195">
        <v>0.4</v>
      </c>
      <c r="I94" s="102" t="s">
        <v>515</v>
      </c>
      <c r="J94" s="145" t="s">
        <v>503</v>
      </c>
      <c r="K94" s="146" t="s">
        <v>604</v>
      </c>
    </row>
    <row r="95" spans="1:16" ht="25.5" x14ac:dyDescent="0.2">
      <c r="A95">
        <v>245</v>
      </c>
      <c r="B95" s="102" t="s">
        <v>831</v>
      </c>
      <c r="C95" s="104" t="s">
        <v>434</v>
      </c>
      <c r="D95" s="198" t="s">
        <v>832</v>
      </c>
      <c r="E95" s="195">
        <v>10</v>
      </c>
      <c r="F95" s="195">
        <v>10</v>
      </c>
      <c r="G95" s="195">
        <v>0</v>
      </c>
      <c r="H95" s="195">
        <v>0.4</v>
      </c>
      <c r="I95" s="102" t="s">
        <v>833</v>
      </c>
      <c r="J95" s="145" t="s">
        <v>460</v>
      </c>
      <c r="K95" s="146" t="s">
        <v>604</v>
      </c>
    </row>
    <row r="96" spans="1:16" ht="25.5" x14ac:dyDescent="0.2">
      <c r="A96">
        <v>246</v>
      </c>
      <c r="B96" s="102" t="s">
        <v>834</v>
      </c>
      <c r="C96" s="104" t="s">
        <v>434</v>
      </c>
      <c r="D96" s="198" t="s">
        <v>835</v>
      </c>
      <c r="E96" s="195">
        <v>10</v>
      </c>
      <c r="F96" s="195">
        <v>10</v>
      </c>
      <c r="G96" s="195">
        <v>0</v>
      </c>
      <c r="H96" s="195">
        <v>0.4</v>
      </c>
      <c r="I96" s="102" t="s">
        <v>516</v>
      </c>
      <c r="J96" s="145" t="s">
        <v>503</v>
      </c>
      <c r="K96" s="146" t="s">
        <v>604</v>
      </c>
    </row>
    <row r="97" spans="1:16" ht="25.5" x14ac:dyDescent="0.2">
      <c r="A97">
        <v>247</v>
      </c>
      <c r="B97" s="102" t="s">
        <v>836</v>
      </c>
      <c r="C97" s="104" t="s">
        <v>434</v>
      </c>
      <c r="D97" s="198" t="s">
        <v>832</v>
      </c>
      <c r="E97" s="195">
        <v>12</v>
      </c>
      <c r="F97" s="195">
        <v>12</v>
      </c>
      <c r="G97" s="195">
        <v>0</v>
      </c>
      <c r="H97" s="195">
        <v>0.4</v>
      </c>
      <c r="I97" s="102" t="s">
        <v>559</v>
      </c>
      <c r="J97" s="145" t="s">
        <v>499</v>
      </c>
      <c r="K97" s="146" t="s">
        <v>604</v>
      </c>
    </row>
    <row r="98" spans="1:16" ht="25.5" x14ac:dyDescent="0.2">
      <c r="A98">
        <v>11</v>
      </c>
      <c r="B98" s="102" t="s">
        <v>837</v>
      </c>
      <c r="C98" s="102" t="s">
        <v>451</v>
      </c>
      <c r="D98" s="143" t="s">
        <v>838</v>
      </c>
      <c r="E98" s="195">
        <v>10</v>
      </c>
      <c r="F98" s="195">
        <v>10</v>
      </c>
      <c r="G98" s="195">
        <v>0</v>
      </c>
      <c r="H98" s="195">
        <v>0.4</v>
      </c>
      <c r="I98" s="102" t="s">
        <v>839</v>
      </c>
      <c r="J98" s="145" t="s">
        <v>460</v>
      </c>
      <c r="K98" s="146" t="s">
        <v>243</v>
      </c>
    </row>
    <row r="99" spans="1:16" ht="38.25" x14ac:dyDescent="0.2">
      <c r="A99">
        <v>23</v>
      </c>
      <c r="B99" s="102" t="s">
        <v>840</v>
      </c>
      <c r="C99" s="102" t="s">
        <v>841</v>
      </c>
      <c r="D99" s="143" t="s">
        <v>479</v>
      </c>
      <c r="E99" s="195">
        <v>10</v>
      </c>
      <c r="F99" s="195">
        <v>10</v>
      </c>
      <c r="G99" s="195">
        <v>0</v>
      </c>
      <c r="H99" s="195">
        <v>0.4</v>
      </c>
      <c r="I99" s="102" t="s">
        <v>842</v>
      </c>
      <c r="J99" s="145" t="s">
        <v>460</v>
      </c>
      <c r="K99" s="146" t="s">
        <v>243</v>
      </c>
    </row>
    <row r="100" spans="1:16" ht="63.75" x14ac:dyDescent="0.2">
      <c r="A100">
        <v>53</v>
      </c>
      <c r="B100" s="102" t="s">
        <v>843</v>
      </c>
      <c r="C100" s="102" t="s">
        <v>456</v>
      </c>
      <c r="D100" s="143" t="s">
        <v>479</v>
      </c>
      <c r="E100" s="195">
        <v>100</v>
      </c>
      <c r="F100" s="195">
        <v>100</v>
      </c>
      <c r="G100" s="195">
        <v>0</v>
      </c>
      <c r="H100" s="195">
        <v>10</v>
      </c>
      <c r="I100" s="102" t="s">
        <v>439</v>
      </c>
      <c r="J100" s="145" t="s">
        <v>503</v>
      </c>
      <c r="K100" s="146" t="s">
        <v>844</v>
      </c>
    </row>
    <row r="101" spans="1:16" ht="25.5" x14ac:dyDescent="0.2">
      <c r="A101">
        <v>217</v>
      </c>
      <c r="B101" s="102" t="s">
        <v>845</v>
      </c>
      <c r="C101" s="104" t="s">
        <v>434</v>
      </c>
      <c r="D101" s="143" t="s">
        <v>846</v>
      </c>
      <c r="E101" s="104">
        <v>3</v>
      </c>
      <c r="F101" s="104">
        <v>3</v>
      </c>
      <c r="G101" s="113">
        <v>0</v>
      </c>
      <c r="H101" s="104">
        <v>0.4</v>
      </c>
      <c r="I101" s="156" t="s">
        <v>847</v>
      </c>
      <c r="J101" s="149" t="s">
        <v>551</v>
      </c>
      <c r="K101" s="146" t="s">
        <v>195</v>
      </c>
    </row>
    <row r="102" spans="1:16" ht="25.5" x14ac:dyDescent="0.2">
      <c r="A102">
        <v>129</v>
      </c>
      <c r="B102" s="104" t="s">
        <v>848</v>
      </c>
      <c r="C102" s="104" t="s">
        <v>434</v>
      </c>
      <c r="D102" s="112" t="s">
        <v>849</v>
      </c>
      <c r="E102" s="195">
        <v>4</v>
      </c>
      <c r="F102" s="195">
        <v>4</v>
      </c>
      <c r="G102" s="195">
        <v>0</v>
      </c>
      <c r="H102" s="195">
        <v>0.4</v>
      </c>
      <c r="I102" s="102" t="s">
        <v>850</v>
      </c>
      <c r="J102" s="149" t="s">
        <v>440</v>
      </c>
      <c r="K102" s="150" t="s">
        <v>851</v>
      </c>
    </row>
    <row r="103" spans="1:16" ht="25.5" x14ac:dyDescent="0.2">
      <c r="A103">
        <v>80</v>
      </c>
      <c r="B103" s="102" t="s">
        <v>852</v>
      </c>
      <c r="C103" s="102" t="s">
        <v>434</v>
      </c>
      <c r="D103" s="143" t="s">
        <v>853</v>
      </c>
      <c r="E103" s="195">
        <v>5</v>
      </c>
      <c r="F103" s="195">
        <v>5</v>
      </c>
      <c r="G103" s="195">
        <v>0</v>
      </c>
      <c r="H103" s="195">
        <v>0.4</v>
      </c>
      <c r="I103" s="102" t="s">
        <v>513</v>
      </c>
      <c r="J103" s="145" t="s">
        <v>458</v>
      </c>
      <c r="K103" s="146" t="s">
        <v>528</v>
      </c>
    </row>
    <row r="104" spans="1:16" ht="25.5" x14ac:dyDescent="0.2">
      <c r="A104">
        <v>248</v>
      </c>
      <c r="B104" s="102" t="s">
        <v>854</v>
      </c>
      <c r="C104" s="104" t="s">
        <v>434</v>
      </c>
      <c r="D104" s="198" t="s">
        <v>855</v>
      </c>
      <c r="E104" s="195">
        <v>3</v>
      </c>
      <c r="F104" s="195">
        <v>3</v>
      </c>
      <c r="G104" s="195">
        <v>0</v>
      </c>
      <c r="H104" s="195">
        <v>0.4</v>
      </c>
      <c r="I104" s="102" t="s">
        <v>856</v>
      </c>
      <c r="J104" s="147" t="s">
        <v>498</v>
      </c>
      <c r="K104" s="102" t="s">
        <v>447</v>
      </c>
    </row>
    <row r="105" spans="1:16" ht="15" x14ac:dyDescent="0.2">
      <c r="A105">
        <v>250</v>
      </c>
      <c r="B105" s="102" t="s">
        <v>857</v>
      </c>
      <c r="C105" s="104" t="s">
        <v>434</v>
      </c>
      <c r="D105" s="198" t="s">
        <v>858</v>
      </c>
      <c r="E105" s="195">
        <v>3</v>
      </c>
      <c r="F105" s="195">
        <v>3</v>
      </c>
      <c r="G105" s="195">
        <v>0</v>
      </c>
      <c r="H105" s="195">
        <v>0.4</v>
      </c>
      <c r="I105" s="102" t="s">
        <v>593</v>
      </c>
      <c r="J105" s="147" t="s">
        <v>498</v>
      </c>
      <c r="K105" s="102" t="s">
        <v>447</v>
      </c>
    </row>
    <row r="106" spans="1:16" ht="25.5" x14ac:dyDescent="0.2">
      <c r="A106">
        <v>251</v>
      </c>
      <c r="B106" s="102" t="s">
        <v>859</v>
      </c>
      <c r="C106" s="104" t="s">
        <v>434</v>
      </c>
      <c r="D106" s="198" t="s">
        <v>860</v>
      </c>
      <c r="E106" s="195">
        <v>3</v>
      </c>
      <c r="F106" s="195">
        <v>3</v>
      </c>
      <c r="G106" s="195">
        <v>0</v>
      </c>
      <c r="H106" s="195">
        <v>0.4</v>
      </c>
      <c r="I106" s="102" t="s">
        <v>861</v>
      </c>
      <c r="J106" s="147" t="s">
        <v>502</v>
      </c>
      <c r="K106" s="102" t="s">
        <v>447</v>
      </c>
    </row>
    <row r="107" spans="1:16" ht="24" x14ac:dyDescent="0.2">
      <c r="A107">
        <v>267</v>
      </c>
      <c r="B107" s="102" t="s">
        <v>862</v>
      </c>
      <c r="C107" s="104" t="s">
        <v>434</v>
      </c>
      <c r="D107" s="198" t="s">
        <v>863</v>
      </c>
      <c r="E107" s="102">
        <v>3</v>
      </c>
      <c r="F107" s="102">
        <v>3</v>
      </c>
      <c r="G107" s="110">
        <v>0</v>
      </c>
      <c r="H107" s="102">
        <v>0.4</v>
      </c>
      <c r="I107" s="199" t="s">
        <v>864</v>
      </c>
      <c r="J107" s="147" t="s">
        <v>460</v>
      </c>
      <c r="K107" s="102" t="s">
        <v>447</v>
      </c>
    </row>
    <row r="108" spans="1:16" ht="25.5" x14ac:dyDescent="0.2">
      <c r="A108">
        <v>268</v>
      </c>
      <c r="B108" s="102" t="s">
        <v>865</v>
      </c>
      <c r="C108" s="104" t="s">
        <v>434</v>
      </c>
      <c r="D108" s="198" t="s">
        <v>866</v>
      </c>
      <c r="E108" s="102">
        <v>3</v>
      </c>
      <c r="F108" s="102">
        <v>3</v>
      </c>
      <c r="G108" s="110">
        <v>0</v>
      </c>
      <c r="H108" s="102">
        <v>0.4</v>
      </c>
      <c r="I108" s="199" t="s">
        <v>596</v>
      </c>
      <c r="J108" s="147" t="s">
        <v>498</v>
      </c>
      <c r="K108" s="102" t="s">
        <v>447</v>
      </c>
    </row>
    <row r="109" spans="1:16" ht="24" x14ac:dyDescent="0.2">
      <c r="A109">
        <v>270</v>
      </c>
      <c r="B109" s="102" t="s">
        <v>867</v>
      </c>
      <c r="C109" s="104" t="s">
        <v>434</v>
      </c>
      <c r="D109" s="198" t="s">
        <v>868</v>
      </c>
      <c r="E109" s="102">
        <v>3</v>
      </c>
      <c r="F109" s="102">
        <v>3</v>
      </c>
      <c r="G109" s="110">
        <v>0</v>
      </c>
      <c r="H109" s="102">
        <v>0.4</v>
      </c>
      <c r="I109" s="199" t="s">
        <v>587</v>
      </c>
      <c r="J109" s="147" t="s">
        <v>502</v>
      </c>
      <c r="K109" s="102" t="s">
        <v>447</v>
      </c>
    </row>
    <row r="110" spans="1:16" ht="25.5" x14ac:dyDescent="0.2">
      <c r="A110">
        <v>271</v>
      </c>
      <c r="B110" s="102" t="s">
        <v>869</v>
      </c>
      <c r="C110" s="104" t="s">
        <v>434</v>
      </c>
      <c r="D110" s="198" t="s">
        <v>870</v>
      </c>
      <c r="E110" s="102">
        <v>5</v>
      </c>
      <c r="F110" s="102">
        <v>5</v>
      </c>
      <c r="G110" s="110">
        <v>0</v>
      </c>
      <c r="H110" s="102">
        <v>0.4</v>
      </c>
      <c r="I110" s="199" t="s">
        <v>871</v>
      </c>
      <c r="J110" s="147" t="s">
        <v>502</v>
      </c>
      <c r="K110" s="102" t="s">
        <v>447</v>
      </c>
    </row>
    <row r="111" spans="1:16" x14ac:dyDescent="0.2">
      <c r="A111">
        <v>272</v>
      </c>
      <c r="B111" s="102" t="s">
        <v>872</v>
      </c>
      <c r="C111" s="104" t="s">
        <v>434</v>
      </c>
      <c r="D111" s="198" t="s">
        <v>870</v>
      </c>
      <c r="E111" s="102">
        <v>5</v>
      </c>
      <c r="F111" s="102">
        <v>5</v>
      </c>
      <c r="G111" s="110">
        <v>0</v>
      </c>
      <c r="H111" s="102">
        <v>0.4</v>
      </c>
      <c r="I111" s="199" t="s">
        <v>511</v>
      </c>
      <c r="J111" s="147" t="s">
        <v>502</v>
      </c>
      <c r="K111" s="102" t="s">
        <v>447</v>
      </c>
    </row>
    <row r="112" spans="1:16" ht="25.5" x14ac:dyDescent="0.2">
      <c r="A112">
        <v>273</v>
      </c>
      <c r="B112" s="102" t="s">
        <v>873</v>
      </c>
      <c r="C112" s="104" t="s">
        <v>434</v>
      </c>
      <c r="D112" s="198" t="s">
        <v>870</v>
      </c>
      <c r="E112" s="102">
        <v>5</v>
      </c>
      <c r="F112" s="102">
        <v>5</v>
      </c>
      <c r="G112" s="110">
        <v>0</v>
      </c>
      <c r="H112" s="102">
        <v>0.4</v>
      </c>
      <c r="I112" s="199" t="s">
        <v>512</v>
      </c>
      <c r="J112" s="147" t="s">
        <v>502</v>
      </c>
      <c r="K112" s="102" t="s">
        <v>447</v>
      </c>
    </row>
    <row r="113" spans="1:16" ht="25.5" x14ac:dyDescent="0.2">
      <c r="A113">
        <v>274</v>
      </c>
      <c r="B113" s="102" t="s">
        <v>874</v>
      </c>
      <c r="C113" s="104" t="s">
        <v>434</v>
      </c>
      <c r="D113" s="198" t="s">
        <v>870</v>
      </c>
      <c r="E113" s="102">
        <v>5</v>
      </c>
      <c r="F113" s="102">
        <v>5</v>
      </c>
      <c r="G113" s="110">
        <v>0</v>
      </c>
      <c r="H113" s="102">
        <v>0.4</v>
      </c>
      <c r="I113" s="199" t="s">
        <v>861</v>
      </c>
      <c r="J113" s="147" t="s">
        <v>502</v>
      </c>
      <c r="K113" s="102" t="s">
        <v>447</v>
      </c>
    </row>
    <row r="114" spans="1:16" x14ac:dyDescent="0.2">
      <c r="A114">
        <v>276</v>
      </c>
      <c r="B114" s="207" t="s">
        <v>875</v>
      </c>
      <c r="C114" s="104" t="s">
        <v>434</v>
      </c>
      <c r="D114" s="198" t="s">
        <v>876</v>
      </c>
      <c r="E114" s="102">
        <v>3</v>
      </c>
      <c r="F114" s="102">
        <v>3</v>
      </c>
      <c r="G114" s="110">
        <v>0</v>
      </c>
      <c r="H114" s="102">
        <v>0.4</v>
      </c>
      <c r="I114" s="199" t="s">
        <v>877</v>
      </c>
      <c r="J114" s="147" t="s">
        <v>498</v>
      </c>
      <c r="K114" s="102" t="s">
        <v>447</v>
      </c>
    </row>
    <row r="115" spans="1:16" ht="25.5" x14ac:dyDescent="0.2">
      <c r="A115">
        <v>105</v>
      </c>
      <c r="B115" s="104" t="s">
        <v>878</v>
      </c>
      <c r="C115" s="104" t="s">
        <v>434</v>
      </c>
      <c r="D115" s="115" t="s">
        <v>879</v>
      </c>
      <c r="E115" s="104">
        <v>3</v>
      </c>
      <c r="F115" s="104">
        <v>3</v>
      </c>
      <c r="G115" s="113">
        <v>0</v>
      </c>
      <c r="H115" s="104">
        <v>0.4</v>
      </c>
      <c r="I115" s="157" t="s">
        <v>880</v>
      </c>
      <c r="J115" s="107">
        <v>3</v>
      </c>
      <c r="K115" s="104" t="s">
        <v>403</v>
      </c>
    </row>
    <row r="116" spans="1:16" ht="25.5" x14ac:dyDescent="0.2">
      <c r="A116">
        <v>106</v>
      </c>
      <c r="B116" s="104" t="s">
        <v>881</v>
      </c>
      <c r="C116" s="104" t="s">
        <v>434</v>
      </c>
      <c r="D116" s="115" t="s">
        <v>882</v>
      </c>
      <c r="E116" s="104">
        <v>6</v>
      </c>
      <c r="F116" s="104">
        <v>6</v>
      </c>
      <c r="G116" s="113">
        <v>0</v>
      </c>
      <c r="H116" s="104">
        <v>0.4</v>
      </c>
      <c r="I116" s="104" t="s">
        <v>883</v>
      </c>
      <c r="J116" s="107">
        <v>2</v>
      </c>
      <c r="K116" s="104" t="s">
        <v>403</v>
      </c>
    </row>
    <row r="117" spans="1:16" ht="25.5" x14ac:dyDescent="0.2">
      <c r="A117">
        <v>9</v>
      </c>
      <c r="B117" s="102" t="s">
        <v>884</v>
      </c>
      <c r="C117" s="102" t="s">
        <v>449</v>
      </c>
      <c r="D117" s="143" t="s">
        <v>885</v>
      </c>
      <c r="E117" s="195">
        <v>10</v>
      </c>
      <c r="F117" s="195">
        <v>10</v>
      </c>
      <c r="G117" s="195">
        <v>0</v>
      </c>
      <c r="H117" s="195">
        <v>0.4</v>
      </c>
      <c r="I117" s="160" t="s">
        <v>494</v>
      </c>
      <c r="J117" s="147" t="s">
        <v>460</v>
      </c>
      <c r="K117" s="102" t="s">
        <v>182</v>
      </c>
    </row>
    <row r="118" spans="1:16" ht="63.75" x14ac:dyDescent="0.2">
      <c r="A118">
        <v>93</v>
      </c>
      <c r="B118" s="102" t="s">
        <v>886</v>
      </c>
      <c r="C118" s="102" t="s">
        <v>887</v>
      </c>
      <c r="D118" s="143" t="s">
        <v>888</v>
      </c>
      <c r="E118" s="195">
        <v>40</v>
      </c>
      <c r="F118" s="195">
        <v>40</v>
      </c>
      <c r="G118" s="195">
        <v>0</v>
      </c>
      <c r="H118" s="195">
        <v>10</v>
      </c>
      <c r="I118" s="110" t="s">
        <v>464</v>
      </c>
      <c r="J118" s="147" t="s">
        <v>460</v>
      </c>
      <c r="K118" s="102" t="s">
        <v>182</v>
      </c>
    </row>
    <row r="119" spans="1:16" ht="25.5" x14ac:dyDescent="0.2">
      <c r="A119">
        <v>156</v>
      </c>
      <c r="B119" s="102" t="s">
        <v>889</v>
      </c>
      <c r="C119" s="104" t="s">
        <v>434</v>
      </c>
      <c r="D119" s="143" t="s">
        <v>890</v>
      </c>
      <c r="E119" s="104">
        <v>3</v>
      </c>
      <c r="F119" s="104">
        <v>3</v>
      </c>
      <c r="G119" s="113">
        <v>0</v>
      </c>
      <c r="H119" s="104">
        <v>0.4</v>
      </c>
      <c r="I119" s="159" t="s">
        <v>891</v>
      </c>
      <c r="J119" s="107" t="s">
        <v>551</v>
      </c>
      <c r="K119" s="102" t="s">
        <v>182</v>
      </c>
    </row>
    <row r="120" spans="1:16" ht="25.5" x14ac:dyDescent="0.2">
      <c r="A120">
        <v>168</v>
      </c>
      <c r="B120" s="102" t="s">
        <v>892</v>
      </c>
      <c r="C120" s="104" t="s">
        <v>434</v>
      </c>
      <c r="D120" s="143" t="s">
        <v>893</v>
      </c>
      <c r="E120" s="104">
        <v>2</v>
      </c>
      <c r="F120" s="104">
        <v>2</v>
      </c>
      <c r="G120" s="113">
        <v>0</v>
      </c>
      <c r="H120" s="104">
        <v>0.4</v>
      </c>
      <c r="I120" s="156" t="s">
        <v>578</v>
      </c>
      <c r="J120" s="107" t="s">
        <v>551</v>
      </c>
      <c r="K120" s="102" t="s">
        <v>182</v>
      </c>
    </row>
    <row r="121" spans="1:16" ht="25.5" x14ac:dyDescent="0.2">
      <c r="A121">
        <v>169</v>
      </c>
      <c r="B121" s="144" t="s">
        <v>894</v>
      </c>
      <c r="C121" s="104" t="s">
        <v>434</v>
      </c>
      <c r="D121" s="143" t="s">
        <v>895</v>
      </c>
      <c r="E121" s="104">
        <v>2</v>
      </c>
      <c r="F121" s="104">
        <v>2</v>
      </c>
      <c r="G121" s="113">
        <v>0</v>
      </c>
      <c r="H121" s="104">
        <v>0.4</v>
      </c>
      <c r="I121" s="156" t="s">
        <v>561</v>
      </c>
      <c r="J121" s="107" t="s">
        <v>565</v>
      </c>
      <c r="K121" s="102" t="s">
        <v>182</v>
      </c>
    </row>
    <row r="122" spans="1:16" ht="25.5" x14ac:dyDescent="0.2">
      <c r="A122">
        <v>183</v>
      </c>
      <c r="B122" s="102" t="s">
        <v>896</v>
      </c>
      <c r="C122" s="104" t="s">
        <v>434</v>
      </c>
      <c r="D122" s="158" t="s">
        <v>897</v>
      </c>
      <c r="E122" s="104">
        <v>2</v>
      </c>
      <c r="F122" s="104">
        <v>2</v>
      </c>
      <c r="G122" s="113">
        <v>0</v>
      </c>
      <c r="H122" s="104">
        <v>0.4</v>
      </c>
      <c r="I122" s="156" t="s">
        <v>560</v>
      </c>
      <c r="J122" s="107" t="s">
        <v>554</v>
      </c>
      <c r="K122" s="102" t="s">
        <v>213</v>
      </c>
    </row>
    <row r="123" spans="1:16" ht="25.5" x14ac:dyDescent="0.2">
      <c r="A123">
        <v>184</v>
      </c>
      <c r="B123" s="160" t="s">
        <v>898</v>
      </c>
      <c r="C123" s="104" t="s">
        <v>434</v>
      </c>
      <c r="D123" s="143" t="s">
        <v>899</v>
      </c>
      <c r="E123" s="104">
        <v>2</v>
      </c>
      <c r="F123" s="104">
        <v>2</v>
      </c>
      <c r="G123" s="113">
        <v>0</v>
      </c>
      <c r="H123" s="104">
        <v>0.4</v>
      </c>
      <c r="I123" s="159" t="s">
        <v>584</v>
      </c>
      <c r="J123" s="107" t="s">
        <v>551</v>
      </c>
      <c r="K123" s="102" t="s">
        <v>213</v>
      </c>
    </row>
    <row r="124" spans="1:16" ht="25.5" x14ac:dyDescent="0.2">
      <c r="A124">
        <v>185</v>
      </c>
      <c r="B124" s="102" t="s">
        <v>900</v>
      </c>
      <c r="C124" s="104" t="s">
        <v>434</v>
      </c>
      <c r="D124" s="143" t="s">
        <v>901</v>
      </c>
      <c r="E124" s="104">
        <v>2</v>
      </c>
      <c r="F124" s="104">
        <v>2</v>
      </c>
      <c r="G124" s="113">
        <v>0</v>
      </c>
      <c r="H124" s="104">
        <v>0.4</v>
      </c>
      <c r="I124" s="156" t="s">
        <v>550</v>
      </c>
      <c r="J124" s="107" t="s">
        <v>551</v>
      </c>
      <c r="K124" s="102" t="s">
        <v>213</v>
      </c>
    </row>
    <row r="125" spans="1:16" ht="25.5" x14ac:dyDescent="0.2">
      <c r="A125">
        <v>186</v>
      </c>
      <c r="B125" s="102" t="s">
        <v>902</v>
      </c>
      <c r="C125" s="104" t="s">
        <v>434</v>
      </c>
      <c r="D125" s="143" t="s">
        <v>903</v>
      </c>
      <c r="E125" s="104">
        <v>2.5</v>
      </c>
      <c r="F125" s="104">
        <v>2.5</v>
      </c>
      <c r="G125" s="113">
        <v>0</v>
      </c>
      <c r="H125" s="104">
        <v>0.4</v>
      </c>
      <c r="I125" s="156" t="s">
        <v>493</v>
      </c>
      <c r="J125" s="107" t="s">
        <v>551</v>
      </c>
      <c r="K125" s="102" t="s">
        <v>213</v>
      </c>
    </row>
    <row r="126" spans="1:16" ht="25.5" x14ac:dyDescent="0.2">
      <c r="A126">
        <v>187</v>
      </c>
      <c r="B126" s="102" t="s">
        <v>904</v>
      </c>
      <c r="C126" s="104" t="s">
        <v>434</v>
      </c>
      <c r="D126" s="143" t="s">
        <v>905</v>
      </c>
      <c r="E126" s="104">
        <v>2.5</v>
      </c>
      <c r="F126" s="104">
        <v>2.5</v>
      </c>
      <c r="G126" s="113">
        <v>0</v>
      </c>
      <c r="H126" s="104">
        <v>0.4</v>
      </c>
      <c r="I126" s="156" t="s">
        <v>550</v>
      </c>
      <c r="J126" s="107" t="s">
        <v>551</v>
      </c>
      <c r="K126" s="102" t="s">
        <v>213</v>
      </c>
    </row>
    <row r="127" spans="1:16" ht="25.5" x14ac:dyDescent="0.2">
      <c r="A127">
        <v>188</v>
      </c>
      <c r="B127" s="102" t="s">
        <v>906</v>
      </c>
      <c r="C127" s="104" t="s">
        <v>434</v>
      </c>
      <c r="D127" s="143" t="s">
        <v>905</v>
      </c>
      <c r="E127" s="104">
        <v>2.5</v>
      </c>
      <c r="F127" s="104">
        <v>2.5</v>
      </c>
      <c r="G127" s="113">
        <v>0</v>
      </c>
      <c r="H127" s="104">
        <v>0.4</v>
      </c>
      <c r="I127" s="156" t="s">
        <v>493</v>
      </c>
      <c r="J127" s="107" t="s">
        <v>551</v>
      </c>
      <c r="K127" s="102" t="s">
        <v>213</v>
      </c>
    </row>
    <row r="128" spans="1:16" ht="25.5" x14ac:dyDescent="0.2">
      <c r="A128">
        <v>189</v>
      </c>
      <c r="B128" s="102" t="s">
        <v>907</v>
      </c>
      <c r="C128" s="104" t="s">
        <v>434</v>
      </c>
      <c r="D128" s="143" t="s">
        <v>908</v>
      </c>
      <c r="E128" s="104">
        <v>2</v>
      </c>
      <c r="F128" s="104">
        <v>2</v>
      </c>
      <c r="G128" s="113">
        <v>0</v>
      </c>
      <c r="H128" s="104">
        <v>0.4</v>
      </c>
      <c r="I128" s="156" t="s">
        <v>493</v>
      </c>
      <c r="J128" s="107" t="s">
        <v>551</v>
      </c>
      <c r="K128" s="102" t="s">
        <v>213</v>
      </c>
    </row>
    <row r="129" spans="1:16" ht="25.5" x14ac:dyDescent="0.2">
      <c r="A129">
        <v>190</v>
      </c>
      <c r="B129" s="102" t="s">
        <v>909</v>
      </c>
      <c r="C129" s="104" t="s">
        <v>434</v>
      </c>
      <c r="D129" s="143" t="s">
        <v>910</v>
      </c>
      <c r="E129" s="104">
        <v>2</v>
      </c>
      <c r="F129" s="104">
        <v>2</v>
      </c>
      <c r="G129" s="113">
        <v>0</v>
      </c>
      <c r="H129" s="104">
        <v>0.4</v>
      </c>
      <c r="I129" s="156" t="s">
        <v>911</v>
      </c>
      <c r="J129" s="107" t="s">
        <v>551</v>
      </c>
      <c r="K129" s="102" t="s">
        <v>213</v>
      </c>
    </row>
    <row r="130" spans="1:16" ht="25.5" x14ac:dyDescent="0.2">
      <c r="A130">
        <v>193</v>
      </c>
      <c r="B130" s="102" t="s">
        <v>912</v>
      </c>
      <c r="C130" s="104" t="s">
        <v>434</v>
      </c>
      <c r="D130" s="143" t="s">
        <v>913</v>
      </c>
      <c r="E130" s="104">
        <v>2.5</v>
      </c>
      <c r="F130" s="104">
        <v>2.5</v>
      </c>
      <c r="G130" s="113">
        <v>0</v>
      </c>
      <c r="H130" s="104">
        <v>0.4</v>
      </c>
      <c r="I130" s="156" t="s">
        <v>578</v>
      </c>
      <c r="J130" s="107" t="s">
        <v>551</v>
      </c>
      <c r="K130" s="102" t="s">
        <v>213</v>
      </c>
    </row>
    <row r="131" spans="1:16" ht="25.5" x14ac:dyDescent="0.2">
      <c r="A131">
        <v>194</v>
      </c>
      <c r="B131" s="102" t="s">
        <v>914</v>
      </c>
      <c r="C131" s="104" t="s">
        <v>434</v>
      </c>
      <c r="D131" s="143" t="s">
        <v>915</v>
      </c>
      <c r="E131" s="104">
        <v>2.5</v>
      </c>
      <c r="F131" s="104">
        <v>2.5</v>
      </c>
      <c r="G131" s="113">
        <v>0</v>
      </c>
      <c r="H131" s="104">
        <v>0.4</v>
      </c>
      <c r="I131" s="156" t="s">
        <v>578</v>
      </c>
      <c r="J131" s="107" t="s">
        <v>551</v>
      </c>
      <c r="K131" s="102" t="s">
        <v>213</v>
      </c>
    </row>
    <row r="132" spans="1:16" ht="25.5" x14ac:dyDescent="0.2">
      <c r="A132">
        <v>195</v>
      </c>
      <c r="B132" s="102" t="s">
        <v>916</v>
      </c>
      <c r="C132" s="104" t="s">
        <v>434</v>
      </c>
      <c r="D132" s="143" t="s">
        <v>917</v>
      </c>
      <c r="E132" s="104">
        <v>2</v>
      </c>
      <c r="F132" s="104">
        <v>2</v>
      </c>
      <c r="G132" s="113">
        <v>0</v>
      </c>
      <c r="H132" s="104">
        <v>0.4</v>
      </c>
      <c r="I132" s="156" t="s">
        <v>574</v>
      </c>
      <c r="J132" s="107" t="s">
        <v>551</v>
      </c>
      <c r="K132" s="102" t="s">
        <v>213</v>
      </c>
    </row>
    <row r="133" spans="1:16" ht="25.5" x14ac:dyDescent="0.2">
      <c r="A133">
        <v>196</v>
      </c>
      <c r="B133" s="102" t="s">
        <v>918</v>
      </c>
      <c r="C133" s="104" t="s">
        <v>434</v>
      </c>
      <c r="D133" s="143" t="s">
        <v>919</v>
      </c>
      <c r="E133" s="104">
        <v>2.5</v>
      </c>
      <c r="F133" s="104">
        <v>2.5</v>
      </c>
      <c r="G133" s="113">
        <v>0</v>
      </c>
      <c r="H133" s="104">
        <v>0.4</v>
      </c>
      <c r="I133" s="156" t="s">
        <v>550</v>
      </c>
      <c r="J133" s="107" t="s">
        <v>551</v>
      </c>
      <c r="K133" s="102" t="s">
        <v>213</v>
      </c>
    </row>
    <row r="134" spans="1:16" ht="25.5" x14ac:dyDescent="0.2">
      <c r="A134">
        <v>197</v>
      </c>
      <c r="B134" s="102" t="s">
        <v>920</v>
      </c>
      <c r="C134" s="104" t="s">
        <v>434</v>
      </c>
      <c r="D134" s="143" t="s">
        <v>921</v>
      </c>
      <c r="E134" s="104">
        <v>2</v>
      </c>
      <c r="F134" s="104">
        <v>2</v>
      </c>
      <c r="G134" s="113">
        <v>0</v>
      </c>
      <c r="H134" s="104">
        <v>0.4</v>
      </c>
      <c r="I134" s="156" t="s">
        <v>922</v>
      </c>
      <c r="J134" s="107" t="s">
        <v>551</v>
      </c>
      <c r="K134" s="102" t="s">
        <v>213</v>
      </c>
    </row>
    <row r="135" spans="1:16" ht="25.5" x14ac:dyDescent="0.2">
      <c r="A135">
        <v>198</v>
      </c>
      <c r="B135" s="102" t="s">
        <v>923</v>
      </c>
      <c r="C135" s="104" t="s">
        <v>434</v>
      </c>
      <c r="D135" s="143" t="s">
        <v>924</v>
      </c>
      <c r="E135" s="104">
        <v>2</v>
      </c>
      <c r="F135" s="104">
        <v>2</v>
      </c>
      <c r="G135" s="113">
        <v>0</v>
      </c>
      <c r="H135" s="104">
        <v>0.4</v>
      </c>
      <c r="I135" s="156" t="s">
        <v>567</v>
      </c>
      <c r="J135" s="107" t="s">
        <v>551</v>
      </c>
      <c r="K135" s="102" t="s">
        <v>213</v>
      </c>
    </row>
    <row r="136" spans="1:16" ht="25.5" x14ac:dyDescent="0.2">
      <c r="A136">
        <v>199</v>
      </c>
      <c r="B136" s="102" t="s">
        <v>925</v>
      </c>
      <c r="C136" s="104" t="s">
        <v>434</v>
      </c>
      <c r="D136" s="143" t="s">
        <v>926</v>
      </c>
      <c r="E136" s="104">
        <v>2</v>
      </c>
      <c r="F136" s="104">
        <v>2</v>
      </c>
      <c r="G136" s="113">
        <v>0</v>
      </c>
      <c r="H136" s="104">
        <v>0.4</v>
      </c>
      <c r="I136" s="156" t="s">
        <v>491</v>
      </c>
      <c r="J136" s="107" t="s">
        <v>551</v>
      </c>
      <c r="K136" s="102" t="s">
        <v>213</v>
      </c>
    </row>
    <row r="137" spans="1:16" ht="25.5" x14ac:dyDescent="0.2">
      <c r="A137">
        <v>222</v>
      </c>
      <c r="B137" s="102" t="s">
        <v>927</v>
      </c>
      <c r="C137" s="104" t="s">
        <v>434</v>
      </c>
      <c r="D137" s="143" t="s">
        <v>928</v>
      </c>
      <c r="E137" s="104">
        <v>2</v>
      </c>
      <c r="F137" s="104">
        <v>2</v>
      </c>
      <c r="G137" s="113">
        <v>0</v>
      </c>
      <c r="H137" s="104">
        <v>0.4</v>
      </c>
      <c r="I137" s="156" t="s">
        <v>491</v>
      </c>
      <c r="J137" s="107" t="s">
        <v>554</v>
      </c>
      <c r="K137" s="102" t="s">
        <v>213</v>
      </c>
    </row>
    <row r="138" spans="1:16" ht="25.5" x14ac:dyDescent="0.2">
      <c r="A138">
        <v>73</v>
      </c>
      <c r="B138" s="102" t="s">
        <v>929</v>
      </c>
      <c r="C138" s="102" t="s">
        <v>680</v>
      </c>
      <c r="D138" s="143" t="s">
        <v>930</v>
      </c>
      <c r="E138" s="195">
        <v>200</v>
      </c>
      <c r="F138" s="195">
        <v>200</v>
      </c>
      <c r="G138" s="195">
        <v>0</v>
      </c>
      <c r="H138" s="195">
        <v>10</v>
      </c>
      <c r="I138" s="102" t="s">
        <v>468</v>
      </c>
      <c r="J138" s="147" t="s">
        <v>460</v>
      </c>
      <c r="K138" s="102" t="s">
        <v>378</v>
      </c>
    </row>
    <row r="139" spans="1:16" ht="25.5" x14ac:dyDescent="0.2">
      <c r="A139">
        <v>239</v>
      </c>
      <c r="B139" s="102" t="s">
        <v>931</v>
      </c>
      <c r="C139" s="104" t="s">
        <v>434</v>
      </c>
      <c r="D139" s="143" t="s">
        <v>932</v>
      </c>
      <c r="E139" s="195">
        <v>5</v>
      </c>
      <c r="F139" s="195">
        <v>5</v>
      </c>
      <c r="G139" s="195">
        <v>0</v>
      </c>
      <c r="H139" s="195">
        <v>0.4</v>
      </c>
      <c r="I139" s="102" t="s">
        <v>933</v>
      </c>
      <c r="J139" s="147" t="s">
        <v>498</v>
      </c>
      <c r="K139" s="102" t="s">
        <v>432</v>
      </c>
    </row>
    <row r="140" spans="1:16" ht="51" x14ac:dyDescent="0.2">
      <c r="A140">
        <v>43</v>
      </c>
      <c r="B140" s="102" t="s">
        <v>934</v>
      </c>
      <c r="C140" s="102" t="s">
        <v>935</v>
      </c>
      <c r="D140" s="143" t="s">
        <v>936</v>
      </c>
      <c r="E140" s="195">
        <v>250</v>
      </c>
      <c r="F140" s="195">
        <v>250</v>
      </c>
      <c r="G140" s="195">
        <v>0</v>
      </c>
      <c r="H140" s="195">
        <v>10</v>
      </c>
      <c r="I140" s="102" t="s">
        <v>468</v>
      </c>
      <c r="J140" s="147" t="s">
        <v>509</v>
      </c>
      <c r="K140" s="102" t="s">
        <v>937</v>
      </c>
    </row>
    <row r="141" spans="1:16" ht="25.5" x14ac:dyDescent="0.2">
      <c r="A141">
        <v>170</v>
      </c>
      <c r="B141" s="102" t="s">
        <v>938</v>
      </c>
      <c r="C141" s="104" t="s">
        <v>434</v>
      </c>
      <c r="D141" s="143" t="s">
        <v>939</v>
      </c>
      <c r="E141" s="104">
        <v>2</v>
      </c>
      <c r="F141" s="104">
        <v>2</v>
      </c>
      <c r="G141" s="113">
        <v>0</v>
      </c>
      <c r="H141" s="104">
        <v>0.4</v>
      </c>
      <c r="I141" s="156" t="s">
        <v>940</v>
      </c>
      <c r="J141" s="107" t="s">
        <v>551</v>
      </c>
      <c r="K141" s="102" t="s">
        <v>218</v>
      </c>
    </row>
    <row r="142" spans="1:16" ht="25.5" x14ac:dyDescent="0.2">
      <c r="A142">
        <v>206</v>
      </c>
      <c r="B142" s="102" t="s">
        <v>941</v>
      </c>
      <c r="C142" s="104" t="s">
        <v>434</v>
      </c>
      <c r="D142" s="143" t="s">
        <v>942</v>
      </c>
      <c r="E142" s="104">
        <v>5</v>
      </c>
      <c r="F142" s="104">
        <v>5</v>
      </c>
      <c r="G142" s="113">
        <v>0</v>
      </c>
      <c r="H142" s="104">
        <v>0.4</v>
      </c>
      <c r="I142" s="156" t="s">
        <v>856</v>
      </c>
      <c r="J142" s="107" t="s">
        <v>551</v>
      </c>
      <c r="K142" s="102" t="s">
        <v>218</v>
      </c>
    </row>
    <row r="143" spans="1:16" ht="25.5" x14ac:dyDescent="0.2">
      <c r="A143">
        <v>155</v>
      </c>
      <c r="B143" s="102" t="s">
        <v>943</v>
      </c>
      <c r="C143" s="104" t="s">
        <v>434</v>
      </c>
      <c r="D143" s="143" t="s">
        <v>944</v>
      </c>
      <c r="E143" s="104">
        <v>6</v>
      </c>
      <c r="F143" s="104">
        <v>6</v>
      </c>
      <c r="G143" s="113">
        <v>0</v>
      </c>
      <c r="H143" s="104">
        <v>0.4</v>
      </c>
      <c r="I143" s="156" t="s">
        <v>556</v>
      </c>
      <c r="J143" s="107" t="s">
        <v>555</v>
      </c>
      <c r="K143" s="102" t="s">
        <v>216</v>
      </c>
    </row>
    <row r="144" spans="1:16" ht="25.5" x14ac:dyDescent="0.2">
      <c r="A144">
        <v>159</v>
      </c>
      <c r="B144" s="102" t="s">
        <v>945</v>
      </c>
      <c r="C144" s="104" t="s">
        <v>434</v>
      </c>
      <c r="D144" s="143" t="s">
        <v>946</v>
      </c>
      <c r="E144" s="104">
        <v>3</v>
      </c>
      <c r="F144" s="104">
        <v>3</v>
      </c>
      <c r="G144" s="113">
        <v>0</v>
      </c>
      <c r="H144" s="104">
        <v>0.4</v>
      </c>
      <c r="I144" s="156" t="s">
        <v>576</v>
      </c>
      <c r="J144" s="107" t="s">
        <v>947</v>
      </c>
      <c r="K144" s="102" t="s">
        <v>216</v>
      </c>
    </row>
    <row r="145" spans="1:16" ht="25.5" x14ac:dyDescent="0.2">
      <c r="A145">
        <v>200</v>
      </c>
      <c r="B145" s="102" t="s">
        <v>948</v>
      </c>
      <c r="C145" s="104" t="s">
        <v>434</v>
      </c>
      <c r="D145" s="143" t="s">
        <v>949</v>
      </c>
      <c r="E145" s="104">
        <v>3</v>
      </c>
      <c r="F145" s="104">
        <v>3</v>
      </c>
      <c r="G145" s="113">
        <v>0</v>
      </c>
      <c r="H145" s="104">
        <v>0.4</v>
      </c>
      <c r="I145" s="156" t="s">
        <v>514</v>
      </c>
      <c r="J145" s="107" t="s">
        <v>555</v>
      </c>
      <c r="K145" s="102" t="s">
        <v>216</v>
      </c>
    </row>
    <row r="146" spans="1:16" ht="51" x14ac:dyDescent="0.2">
      <c r="A146">
        <v>74</v>
      </c>
      <c r="B146" s="102" t="s">
        <v>950</v>
      </c>
      <c r="C146" s="102" t="s">
        <v>455</v>
      </c>
      <c r="D146" s="143" t="s">
        <v>951</v>
      </c>
      <c r="E146" s="195">
        <v>5</v>
      </c>
      <c r="F146" s="195">
        <v>5</v>
      </c>
      <c r="G146" s="195">
        <v>0</v>
      </c>
      <c r="H146" s="195">
        <v>0.4</v>
      </c>
      <c r="I146" s="102" t="s">
        <v>952</v>
      </c>
      <c r="J146" s="147" t="s">
        <v>469</v>
      </c>
      <c r="K146" s="102" t="s">
        <v>953</v>
      </c>
    </row>
    <row r="147" spans="1:16" x14ac:dyDescent="0.2">
      <c r="A147">
        <v>166</v>
      </c>
      <c r="B147" s="102" t="s">
        <v>954</v>
      </c>
      <c r="C147" s="104" t="s">
        <v>434</v>
      </c>
      <c r="D147" s="143" t="s">
        <v>955</v>
      </c>
      <c r="E147" s="104">
        <v>5</v>
      </c>
      <c r="F147" s="104">
        <v>5</v>
      </c>
      <c r="G147" s="113">
        <v>0</v>
      </c>
      <c r="H147" s="104">
        <v>0.4</v>
      </c>
      <c r="I147" s="156" t="s">
        <v>956</v>
      </c>
      <c r="J147" s="149" t="s">
        <v>551</v>
      </c>
      <c r="K147" s="146" t="s">
        <v>185</v>
      </c>
    </row>
    <row r="148" spans="1:16" ht="25.5" x14ac:dyDescent="0.2">
      <c r="A148">
        <v>208</v>
      </c>
      <c r="B148" s="102" t="s">
        <v>957</v>
      </c>
      <c r="C148" s="104" t="s">
        <v>434</v>
      </c>
      <c r="D148" s="143" t="s">
        <v>958</v>
      </c>
      <c r="E148" s="104">
        <v>3</v>
      </c>
      <c r="F148" s="104">
        <v>3</v>
      </c>
      <c r="G148" s="113">
        <v>0</v>
      </c>
      <c r="H148" s="104">
        <v>0.4</v>
      </c>
      <c r="I148" s="156" t="s">
        <v>495</v>
      </c>
      <c r="J148" s="149" t="s">
        <v>551</v>
      </c>
      <c r="K148" s="146" t="s">
        <v>185</v>
      </c>
    </row>
    <row r="149" spans="1:16" ht="25.5" x14ac:dyDescent="0.2">
      <c r="A149">
        <v>209</v>
      </c>
      <c r="B149" s="102" t="s">
        <v>959</v>
      </c>
      <c r="C149" s="104" t="s">
        <v>434</v>
      </c>
      <c r="D149" s="143" t="s">
        <v>958</v>
      </c>
      <c r="E149" s="104">
        <v>3</v>
      </c>
      <c r="F149" s="104">
        <v>3</v>
      </c>
      <c r="G149" s="113">
        <v>0</v>
      </c>
      <c r="H149" s="104">
        <v>0.4</v>
      </c>
      <c r="I149" s="156" t="s">
        <v>495</v>
      </c>
      <c r="J149" s="149" t="s">
        <v>551</v>
      </c>
      <c r="K149" s="146" t="s">
        <v>185</v>
      </c>
    </row>
    <row r="150" spans="1:16" ht="25.5" x14ac:dyDescent="0.2">
      <c r="A150">
        <v>211</v>
      </c>
      <c r="B150" s="102" t="s">
        <v>960</v>
      </c>
      <c r="C150" s="104" t="s">
        <v>434</v>
      </c>
      <c r="D150" s="143" t="s">
        <v>961</v>
      </c>
      <c r="E150" s="104">
        <v>3</v>
      </c>
      <c r="F150" s="104">
        <v>3</v>
      </c>
      <c r="G150" s="113">
        <v>0</v>
      </c>
      <c r="H150" s="104">
        <v>0.4</v>
      </c>
      <c r="I150" s="156" t="s">
        <v>962</v>
      </c>
      <c r="J150" s="149" t="s">
        <v>551</v>
      </c>
      <c r="K150" s="146" t="s">
        <v>185</v>
      </c>
    </row>
    <row r="151" spans="1:16" ht="25.5" x14ac:dyDescent="0.2">
      <c r="A151">
        <v>86</v>
      </c>
      <c r="B151" s="102" t="s">
        <v>963</v>
      </c>
      <c r="C151" s="102" t="s">
        <v>964</v>
      </c>
      <c r="D151" s="143" t="s">
        <v>965</v>
      </c>
      <c r="E151" s="195">
        <v>15</v>
      </c>
      <c r="F151" s="195">
        <v>15</v>
      </c>
      <c r="G151" s="195">
        <v>0</v>
      </c>
      <c r="H151" s="195">
        <v>10</v>
      </c>
      <c r="I151" s="110" t="s">
        <v>462</v>
      </c>
      <c r="J151" s="145" t="s">
        <v>499</v>
      </c>
      <c r="K151" s="146" t="s">
        <v>224</v>
      </c>
    </row>
    <row r="152" spans="1:16" ht="25.5" x14ac:dyDescent="0.2">
      <c r="A152">
        <v>133</v>
      </c>
      <c r="B152" s="104" t="s">
        <v>966</v>
      </c>
      <c r="C152" s="104" t="s">
        <v>434</v>
      </c>
      <c r="D152" s="112" t="s">
        <v>967</v>
      </c>
      <c r="E152" s="195">
        <v>4</v>
      </c>
      <c r="F152" s="195">
        <v>4</v>
      </c>
      <c r="G152" s="195">
        <v>0</v>
      </c>
      <c r="H152" s="195">
        <v>0.4</v>
      </c>
      <c r="I152" s="102" t="s">
        <v>968</v>
      </c>
      <c r="J152" s="149" t="s">
        <v>461</v>
      </c>
      <c r="K152" s="150" t="s">
        <v>224</v>
      </c>
    </row>
    <row r="153" spans="1:16" ht="25.5" x14ac:dyDescent="0.2">
      <c r="A153">
        <v>136</v>
      </c>
      <c r="B153" s="104" t="s">
        <v>969</v>
      </c>
      <c r="C153" s="104" t="s">
        <v>434</v>
      </c>
      <c r="D153" s="112" t="s">
        <v>537</v>
      </c>
      <c r="E153" s="104">
        <v>4</v>
      </c>
      <c r="F153" s="104">
        <v>4</v>
      </c>
      <c r="G153" s="113">
        <v>0</v>
      </c>
      <c r="H153" s="104">
        <v>0.4</v>
      </c>
      <c r="I153" s="102" t="s">
        <v>970</v>
      </c>
      <c r="J153" s="149" t="s">
        <v>445</v>
      </c>
      <c r="K153" s="150" t="s">
        <v>224</v>
      </c>
    </row>
    <row r="154" spans="1:16" ht="25.5" x14ac:dyDescent="0.2">
      <c r="A154">
        <v>210</v>
      </c>
      <c r="B154" s="102" t="s">
        <v>971</v>
      </c>
      <c r="C154" s="104" t="s">
        <v>434</v>
      </c>
      <c r="D154" s="143" t="s">
        <v>972</v>
      </c>
      <c r="E154" s="104">
        <v>10</v>
      </c>
      <c r="F154" s="104">
        <v>10</v>
      </c>
      <c r="G154" s="113">
        <v>0</v>
      </c>
      <c r="H154" s="104">
        <v>0.4</v>
      </c>
      <c r="I154" s="156" t="s">
        <v>505</v>
      </c>
      <c r="J154" s="149" t="s">
        <v>551</v>
      </c>
      <c r="K154" s="146" t="s">
        <v>214</v>
      </c>
    </row>
    <row r="155" spans="1:16" ht="76.5" x14ac:dyDescent="0.2">
      <c r="A155">
        <v>5</v>
      </c>
      <c r="B155" s="142" t="s">
        <v>973</v>
      </c>
      <c r="C155" s="142" t="s">
        <v>477</v>
      </c>
      <c r="D155" s="142" t="s">
        <v>974</v>
      </c>
      <c r="E155" s="195">
        <v>128</v>
      </c>
      <c r="F155" s="195">
        <v>128</v>
      </c>
      <c r="G155" s="195">
        <v>0</v>
      </c>
      <c r="H155" s="195">
        <v>10</v>
      </c>
      <c r="I155" s="102" t="s">
        <v>439</v>
      </c>
      <c r="J155" s="145" t="s">
        <v>499</v>
      </c>
      <c r="K155" s="146" t="s">
        <v>530</v>
      </c>
    </row>
    <row r="156" spans="1:16" ht="76.5" x14ac:dyDescent="0.2">
      <c r="A156">
        <v>6</v>
      </c>
      <c r="B156" s="142" t="s">
        <v>973</v>
      </c>
      <c r="C156" s="142" t="s">
        <v>477</v>
      </c>
      <c r="D156" s="142" t="s">
        <v>975</v>
      </c>
      <c r="E156" s="195">
        <v>200</v>
      </c>
      <c r="F156" s="195">
        <v>200</v>
      </c>
      <c r="G156" s="195">
        <v>0</v>
      </c>
      <c r="H156" s="195">
        <v>10</v>
      </c>
      <c r="I156" s="102" t="s">
        <v>465</v>
      </c>
      <c r="J156" s="145" t="s">
        <v>499</v>
      </c>
      <c r="K156" s="146" t="s">
        <v>530</v>
      </c>
    </row>
    <row r="157" spans="1:16" ht="38.25" x14ac:dyDescent="0.2">
      <c r="A157">
        <v>7</v>
      </c>
      <c r="B157" s="102" t="s">
        <v>976</v>
      </c>
      <c r="C157" s="102" t="s">
        <v>450</v>
      </c>
      <c r="D157" s="143" t="s">
        <v>977</v>
      </c>
      <c r="E157" s="195">
        <v>15</v>
      </c>
      <c r="F157" s="195">
        <v>15</v>
      </c>
      <c r="G157" s="195">
        <v>0</v>
      </c>
      <c r="H157" s="195">
        <v>0.4</v>
      </c>
      <c r="I157" s="102" t="s">
        <v>535</v>
      </c>
      <c r="J157" s="145" t="s">
        <v>499</v>
      </c>
      <c r="K157" s="146" t="s">
        <v>530</v>
      </c>
    </row>
    <row r="158" spans="1:16" ht="38.25" x14ac:dyDescent="0.2">
      <c r="A158">
        <v>65</v>
      </c>
      <c r="B158" s="102" t="s">
        <v>978</v>
      </c>
      <c r="C158" s="102" t="s">
        <v>434</v>
      </c>
      <c r="D158" s="143" t="s">
        <v>979</v>
      </c>
      <c r="E158" s="195">
        <v>40</v>
      </c>
      <c r="F158" s="195">
        <v>40</v>
      </c>
      <c r="G158" s="195">
        <v>0</v>
      </c>
      <c r="H158" s="195">
        <v>10</v>
      </c>
      <c r="I158" s="102" t="s">
        <v>464</v>
      </c>
      <c r="J158" s="145" t="s">
        <v>499</v>
      </c>
      <c r="K158" s="146" t="s">
        <v>530</v>
      </c>
    </row>
    <row r="159" spans="1:16" ht="25.5" x14ac:dyDescent="0.2">
      <c r="A159">
        <v>141</v>
      </c>
      <c r="B159" s="104" t="s">
        <v>980</v>
      </c>
      <c r="C159" s="104" t="s">
        <v>434</v>
      </c>
      <c r="D159" s="112" t="s">
        <v>981</v>
      </c>
      <c r="E159" s="104">
        <v>4</v>
      </c>
      <c r="F159" s="104">
        <v>4</v>
      </c>
      <c r="G159" s="113">
        <v>0</v>
      </c>
      <c r="H159" s="104">
        <v>0.4</v>
      </c>
      <c r="I159" s="102" t="s">
        <v>982</v>
      </c>
      <c r="J159" s="149" t="s">
        <v>443</v>
      </c>
      <c r="K159" s="150" t="s">
        <v>234</v>
      </c>
    </row>
    <row r="160" spans="1:16" ht="25.5" x14ac:dyDescent="0.2">
      <c r="A160">
        <v>10</v>
      </c>
      <c r="B160" s="102" t="s">
        <v>983</v>
      </c>
      <c r="C160" s="102" t="s">
        <v>984</v>
      </c>
      <c r="D160" s="143" t="s">
        <v>985</v>
      </c>
      <c r="E160" s="195">
        <v>5</v>
      </c>
      <c r="F160" s="195">
        <v>5</v>
      </c>
      <c r="G160" s="195">
        <v>0</v>
      </c>
      <c r="H160" s="195">
        <v>0.4</v>
      </c>
      <c r="I160" s="102" t="s">
        <v>986</v>
      </c>
      <c r="J160" s="145" t="s">
        <v>502</v>
      </c>
      <c r="K160" s="146" t="s">
        <v>987</v>
      </c>
    </row>
    <row r="161" spans="1:16" ht="25.5" x14ac:dyDescent="0.2">
      <c r="A161">
        <v>55</v>
      </c>
      <c r="B161" s="102" t="s">
        <v>988</v>
      </c>
      <c r="C161" s="102" t="s">
        <v>989</v>
      </c>
      <c r="D161" s="143" t="s">
        <v>990</v>
      </c>
      <c r="E161" s="195">
        <v>350</v>
      </c>
      <c r="F161" s="195">
        <v>350</v>
      </c>
      <c r="G161" s="195">
        <v>0</v>
      </c>
      <c r="H161" s="195">
        <v>10</v>
      </c>
      <c r="I161" s="102" t="s">
        <v>468</v>
      </c>
      <c r="J161" s="145" t="s">
        <v>799</v>
      </c>
      <c r="K161" s="146" t="s">
        <v>379</v>
      </c>
    </row>
    <row r="162" spans="1:16" ht="25.5" x14ac:dyDescent="0.2">
      <c r="A162">
        <v>76</v>
      </c>
      <c r="B162" s="102" t="s">
        <v>991</v>
      </c>
      <c r="C162" s="102" t="s">
        <v>992</v>
      </c>
      <c r="D162" s="143" t="s">
        <v>993</v>
      </c>
      <c r="E162" s="195">
        <v>5</v>
      </c>
      <c r="F162" s="195">
        <v>5</v>
      </c>
      <c r="G162" s="195">
        <v>0</v>
      </c>
      <c r="H162" s="195">
        <v>0.4</v>
      </c>
      <c r="I162" s="102" t="s">
        <v>994</v>
      </c>
      <c r="J162" s="145" t="s">
        <v>799</v>
      </c>
      <c r="K162" s="146" t="s">
        <v>379</v>
      </c>
    </row>
    <row r="163" spans="1:16" ht="38.25" x14ac:dyDescent="0.2">
      <c r="A163">
        <v>81</v>
      </c>
      <c r="B163" s="102" t="s">
        <v>995</v>
      </c>
      <c r="C163" s="102" t="s">
        <v>996</v>
      </c>
      <c r="D163" s="143" t="s">
        <v>997</v>
      </c>
      <c r="E163" s="195">
        <v>60</v>
      </c>
      <c r="F163" s="195">
        <v>60</v>
      </c>
      <c r="G163" s="195">
        <v>0</v>
      </c>
      <c r="H163" s="195">
        <v>6</v>
      </c>
      <c r="I163" s="102" t="s">
        <v>459</v>
      </c>
      <c r="J163" s="145" t="s">
        <v>508</v>
      </c>
      <c r="K163" s="146" t="s">
        <v>379</v>
      </c>
    </row>
    <row r="164" spans="1:16" ht="38.25" x14ac:dyDescent="0.2">
      <c r="A164">
        <v>91</v>
      </c>
      <c r="B164" s="102" t="s">
        <v>998</v>
      </c>
      <c r="C164" s="102" t="s">
        <v>435</v>
      </c>
      <c r="D164" s="143" t="s">
        <v>999</v>
      </c>
      <c r="E164" s="195">
        <v>10</v>
      </c>
      <c r="F164" s="195">
        <v>10</v>
      </c>
      <c r="G164" s="195">
        <v>0</v>
      </c>
      <c r="H164" s="195">
        <v>0.4</v>
      </c>
      <c r="I164" s="110" t="s">
        <v>1000</v>
      </c>
      <c r="J164" s="145" t="s">
        <v>498</v>
      </c>
      <c r="K164" s="146" t="s">
        <v>379</v>
      </c>
    </row>
    <row r="165" spans="1:16" ht="25.5" x14ac:dyDescent="0.2">
      <c r="A165">
        <v>108</v>
      </c>
      <c r="B165" s="104" t="s">
        <v>1001</v>
      </c>
      <c r="C165" s="104" t="s">
        <v>434</v>
      </c>
      <c r="D165" s="115" t="s">
        <v>1002</v>
      </c>
      <c r="E165" s="104">
        <v>5</v>
      </c>
      <c r="F165" s="104">
        <v>5</v>
      </c>
      <c r="G165" s="113">
        <v>0</v>
      </c>
      <c r="H165" s="104">
        <v>0.4</v>
      </c>
      <c r="I165" s="104" t="s">
        <v>1003</v>
      </c>
      <c r="J165" s="149">
        <v>3</v>
      </c>
      <c r="K165" s="150" t="s">
        <v>379</v>
      </c>
    </row>
    <row r="166" spans="1:16" ht="25.5" x14ac:dyDescent="0.2">
      <c r="A166">
        <v>109</v>
      </c>
      <c r="B166" s="104" t="s">
        <v>1004</v>
      </c>
      <c r="C166" s="104" t="s">
        <v>434</v>
      </c>
      <c r="D166" s="115" t="s">
        <v>1005</v>
      </c>
      <c r="E166" s="104">
        <v>3</v>
      </c>
      <c r="F166" s="104">
        <v>3</v>
      </c>
      <c r="G166" s="113">
        <v>0</v>
      </c>
      <c r="H166" s="104">
        <v>0.4</v>
      </c>
      <c r="I166" s="104" t="s">
        <v>1006</v>
      </c>
      <c r="J166" s="149">
        <v>3</v>
      </c>
      <c r="K166" s="150" t="s">
        <v>379</v>
      </c>
    </row>
    <row r="167" spans="1:16" ht="25.5" x14ac:dyDescent="0.2">
      <c r="A167">
        <v>111</v>
      </c>
      <c r="B167" s="104" t="s">
        <v>1007</v>
      </c>
      <c r="C167" s="104" t="s">
        <v>434</v>
      </c>
      <c r="D167" s="115" t="s">
        <v>1008</v>
      </c>
      <c r="E167" s="104">
        <v>10</v>
      </c>
      <c r="F167" s="104">
        <v>10</v>
      </c>
      <c r="G167" s="113">
        <v>0</v>
      </c>
      <c r="H167" s="104">
        <v>0.4</v>
      </c>
      <c r="I167" s="104" t="s">
        <v>1009</v>
      </c>
      <c r="J167" s="149">
        <v>13</v>
      </c>
      <c r="K167" s="150" t="s">
        <v>379</v>
      </c>
    </row>
    <row r="168" spans="1:16" ht="38.25" x14ac:dyDescent="0.2">
      <c r="A168">
        <v>26</v>
      </c>
      <c r="B168" s="102" t="s">
        <v>1010</v>
      </c>
      <c r="C168" s="102" t="s">
        <v>484</v>
      </c>
      <c r="D168" s="143" t="s">
        <v>1011</v>
      </c>
      <c r="E168" s="195">
        <v>14</v>
      </c>
      <c r="F168" s="195">
        <v>14</v>
      </c>
      <c r="G168" s="195">
        <v>0</v>
      </c>
      <c r="H168" s="195">
        <v>0.4</v>
      </c>
      <c r="I168" s="102" t="s">
        <v>511</v>
      </c>
      <c r="J168" s="145" t="s">
        <v>469</v>
      </c>
      <c r="K168" s="146" t="s">
        <v>390</v>
      </c>
    </row>
    <row r="169" spans="1:16" ht="25.5" x14ac:dyDescent="0.2">
      <c r="A169">
        <v>182</v>
      </c>
      <c r="B169" s="102" t="s">
        <v>1012</v>
      </c>
      <c r="C169" s="104" t="s">
        <v>434</v>
      </c>
      <c r="D169" s="143" t="s">
        <v>1013</v>
      </c>
      <c r="E169" s="104">
        <v>2</v>
      </c>
      <c r="F169" s="104">
        <v>2</v>
      </c>
      <c r="G169" s="113">
        <v>0</v>
      </c>
      <c r="H169" s="104">
        <v>0.4</v>
      </c>
      <c r="I169" s="156" t="s">
        <v>557</v>
      </c>
      <c r="J169" s="149" t="s">
        <v>551</v>
      </c>
      <c r="K169" s="146" t="s">
        <v>194</v>
      </c>
    </row>
    <row r="170" spans="1:16" ht="25.5" x14ac:dyDescent="0.2">
      <c r="A170">
        <v>191</v>
      </c>
      <c r="B170" s="102" t="s">
        <v>1014</v>
      </c>
      <c r="C170" s="104" t="s">
        <v>434</v>
      </c>
      <c r="D170" s="143" t="s">
        <v>1015</v>
      </c>
      <c r="E170" s="104">
        <v>2</v>
      </c>
      <c r="F170" s="104">
        <v>2</v>
      </c>
      <c r="G170" s="113">
        <v>0</v>
      </c>
      <c r="H170" s="104">
        <v>0.4</v>
      </c>
      <c r="I170" s="156" t="s">
        <v>572</v>
      </c>
      <c r="J170" s="149" t="s">
        <v>555</v>
      </c>
      <c r="K170" s="146" t="s">
        <v>194</v>
      </c>
    </row>
    <row r="171" spans="1:16" ht="25.5" x14ac:dyDescent="0.2">
      <c r="A171">
        <v>192</v>
      </c>
      <c r="B171" s="102" t="s">
        <v>1016</v>
      </c>
      <c r="C171" s="104" t="s">
        <v>434</v>
      </c>
      <c r="D171" s="143" t="s">
        <v>1017</v>
      </c>
      <c r="E171" s="104">
        <v>2</v>
      </c>
      <c r="F171" s="104">
        <v>2</v>
      </c>
      <c r="G171" s="113">
        <v>0</v>
      </c>
      <c r="H171" s="104">
        <v>0.4</v>
      </c>
      <c r="I171" s="156" t="s">
        <v>1018</v>
      </c>
      <c r="J171" s="149" t="s">
        <v>555</v>
      </c>
      <c r="K171" s="146" t="s">
        <v>194</v>
      </c>
    </row>
    <row r="172" spans="1:16" ht="15" x14ac:dyDescent="0.2">
      <c r="A172">
        <v>45</v>
      </c>
      <c r="B172" s="102" t="s">
        <v>1019</v>
      </c>
      <c r="C172" s="102" t="s">
        <v>481</v>
      </c>
      <c r="D172" s="143" t="s">
        <v>1020</v>
      </c>
      <c r="E172" s="195">
        <v>15</v>
      </c>
      <c r="F172" s="195">
        <v>15</v>
      </c>
      <c r="G172" s="195">
        <v>0</v>
      </c>
      <c r="H172" s="195">
        <v>10</v>
      </c>
      <c r="I172" s="102" t="s">
        <v>464</v>
      </c>
      <c r="J172" s="145" t="s">
        <v>503</v>
      </c>
      <c r="K172" s="146" t="s">
        <v>196</v>
      </c>
    </row>
    <row r="173" spans="1:16" ht="25.5" x14ac:dyDescent="0.2">
      <c r="A173">
        <v>165</v>
      </c>
      <c r="B173" s="102" t="s">
        <v>1021</v>
      </c>
      <c r="C173" s="104" t="s">
        <v>434</v>
      </c>
      <c r="D173" s="143" t="s">
        <v>1022</v>
      </c>
      <c r="E173" s="104">
        <v>14</v>
      </c>
      <c r="F173" s="104">
        <v>14</v>
      </c>
      <c r="G173" s="113">
        <v>0</v>
      </c>
      <c r="H173" s="104">
        <v>0.4</v>
      </c>
      <c r="I173" s="156" t="s">
        <v>1023</v>
      </c>
      <c r="J173" s="149" t="s">
        <v>555</v>
      </c>
      <c r="K173" s="146" t="s">
        <v>211</v>
      </c>
    </row>
    <row r="174" spans="1:16" ht="25.5" x14ac:dyDescent="0.2">
      <c r="A174">
        <v>171</v>
      </c>
      <c r="B174" s="102" t="s">
        <v>1024</v>
      </c>
      <c r="C174" s="104" t="s">
        <v>434</v>
      </c>
      <c r="D174" s="143" t="s">
        <v>1025</v>
      </c>
      <c r="E174" s="104">
        <v>5</v>
      </c>
      <c r="F174" s="104">
        <v>5</v>
      </c>
      <c r="G174" s="113">
        <v>0</v>
      </c>
      <c r="H174" s="104">
        <v>0.4</v>
      </c>
      <c r="I174" s="156" t="s">
        <v>490</v>
      </c>
      <c r="J174" s="149" t="s">
        <v>555</v>
      </c>
      <c r="K174" s="146" t="s">
        <v>211</v>
      </c>
    </row>
    <row r="175" spans="1:16" ht="25.5" x14ac:dyDescent="0.2">
      <c r="A175">
        <v>124</v>
      </c>
      <c r="B175" s="104" t="s">
        <v>1026</v>
      </c>
      <c r="C175" s="104" t="s">
        <v>434</v>
      </c>
      <c r="D175" s="112" t="s">
        <v>544</v>
      </c>
      <c r="E175" s="195">
        <v>4</v>
      </c>
      <c r="F175" s="195">
        <v>4</v>
      </c>
      <c r="G175" s="195">
        <v>0</v>
      </c>
      <c r="H175" s="195">
        <v>0.4</v>
      </c>
      <c r="I175" s="102" t="s">
        <v>1027</v>
      </c>
      <c r="J175" s="149" t="s">
        <v>444</v>
      </c>
      <c r="K175" s="150" t="s">
        <v>223</v>
      </c>
    </row>
    <row r="176" spans="1:16" ht="25.5" x14ac:dyDescent="0.2">
      <c r="A176">
        <v>138</v>
      </c>
      <c r="B176" s="104" t="s">
        <v>1028</v>
      </c>
      <c r="C176" s="104" t="s">
        <v>434</v>
      </c>
      <c r="D176" s="112" t="s">
        <v>1029</v>
      </c>
      <c r="E176" s="104">
        <v>4</v>
      </c>
      <c r="F176" s="104">
        <v>4</v>
      </c>
      <c r="G176" s="113">
        <v>0</v>
      </c>
      <c r="H176" s="104">
        <v>0.4</v>
      </c>
      <c r="I176" s="102" t="s">
        <v>1030</v>
      </c>
      <c r="J176" s="149" t="s">
        <v>441</v>
      </c>
      <c r="K176" s="150" t="s">
        <v>223</v>
      </c>
    </row>
    <row r="177" spans="1:16" ht="25.5" x14ac:dyDescent="0.2">
      <c r="A177">
        <v>144</v>
      </c>
      <c r="B177" s="104" t="s">
        <v>1031</v>
      </c>
      <c r="C177" s="104" t="s">
        <v>434</v>
      </c>
      <c r="D177" s="112" t="s">
        <v>1032</v>
      </c>
      <c r="E177" s="104">
        <v>4</v>
      </c>
      <c r="F177" s="104">
        <v>4</v>
      </c>
      <c r="G177" s="113">
        <v>0</v>
      </c>
      <c r="H177" s="104">
        <v>0.4</v>
      </c>
      <c r="I177" s="102" t="s">
        <v>1033</v>
      </c>
      <c r="J177" s="149" t="s">
        <v>441</v>
      </c>
      <c r="K177" s="150" t="s">
        <v>223</v>
      </c>
    </row>
    <row r="178" spans="1:16" ht="25.5" x14ac:dyDescent="0.2">
      <c r="A178">
        <v>151</v>
      </c>
      <c r="B178" s="102" t="s">
        <v>1034</v>
      </c>
      <c r="C178" s="104" t="s">
        <v>434</v>
      </c>
      <c r="D178" s="143" t="s">
        <v>1035</v>
      </c>
      <c r="E178" s="104">
        <v>6</v>
      </c>
      <c r="F178" s="104">
        <v>6</v>
      </c>
      <c r="G178" s="113">
        <v>0</v>
      </c>
      <c r="H178" s="104">
        <v>0.4</v>
      </c>
      <c r="I178" s="156" t="s">
        <v>956</v>
      </c>
      <c r="J178" s="149" t="s">
        <v>554</v>
      </c>
      <c r="K178" s="146" t="s">
        <v>181</v>
      </c>
    </row>
    <row r="179" spans="1:16" ht="25.5" x14ac:dyDescent="0.2">
      <c r="A179">
        <v>152</v>
      </c>
      <c r="B179" s="102" t="s">
        <v>1036</v>
      </c>
      <c r="C179" s="104" t="s">
        <v>434</v>
      </c>
      <c r="D179" s="143" t="s">
        <v>1037</v>
      </c>
      <c r="E179" s="104">
        <v>6</v>
      </c>
      <c r="F179" s="104">
        <v>6</v>
      </c>
      <c r="G179" s="113">
        <v>0</v>
      </c>
      <c r="H179" s="104">
        <v>0.4</v>
      </c>
      <c r="I179" s="156" t="s">
        <v>582</v>
      </c>
      <c r="J179" s="149" t="s">
        <v>554</v>
      </c>
      <c r="K179" s="146" t="s">
        <v>181</v>
      </c>
    </row>
    <row r="180" spans="1:16" ht="25.5" x14ac:dyDescent="0.2">
      <c r="A180">
        <v>164</v>
      </c>
      <c r="B180" s="102" t="s">
        <v>1038</v>
      </c>
      <c r="C180" s="104" t="s">
        <v>434</v>
      </c>
      <c r="D180" s="143" t="s">
        <v>1039</v>
      </c>
      <c r="E180" s="104">
        <v>5</v>
      </c>
      <c r="F180" s="104">
        <v>5</v>
      </c>
      <c r="G180" s="113">
        <v>0</v>
      </c>
      <c r="H180" s="104">
        <v>0.4</v>
      </c>
      <c r="I180" s="156" t="s">
        <v>1023</v>
      </c>
      <c r="J180" s="149" t="s">
        <v>558</v>
      </c>
      <c r="K180" s="146" t="s">
        <v>181</v>
      </c>
    </row>
    <row r="181" spans="1:16" ht="25.5" x14ac:dyDescent="0.2">
      <c r="A181">
        <v>226</v>
      </c>
      <c r="B181" s="102" t="s">
        <v>1040</v>
      </c>
      <c r="C181" s="104" t="s">
        <v>434</v>
      </c>
      <c r="D181" s="143" t="s">
        <v>1041</v>
      </c>
      <c r="E181" s="104">
        <v>3</v>
      </c>
      <c r="F181" s="104">
        <v>3</v>
      </c>
      <c r="G181" s="113">
        <v>0</v>
      </c>
      <c r="H181" s="104">
        <v>0.4</v>
      </c>
      <c r="I181" s="156" t="s">
        <v>956</v>
      </c>
      <c r="J181" s="149" t="s">
        <v>554</v>
      </c>
      <c r="K181" s="146" t="s">
        <v>181</v>
      </c>
    </row>
    <row r="182" spans="1:16" ht="25.5" x14ac:dyDescent="0.2">
      <c r="A182">
        <v>227</v>
      </c>
      <c r="B182" s="102" t="s">
        <v>1042</v>
      </c>
      <c r="C182" s="104" t="s">
        <v>434</v>
      </c>
      <c r="D182" s="143" t="s">
        <v>1043</v>
      </c>
      <c r="E182" s="104">
        <v>3</v>
      </c>
      <c r="F182" s="104">
        <v>3</v>
      </c>
      <c r="G182" s="113">
        <v>0</v>
      </c>
      <c r="H182" s="104">
        <v>0.4</v>
      </c>
      <c r="I182" s="156" t="s">
        <v>564</v>
      </c>
      <c r="J182" s="149" t="s">
        <v>554</v>
      </c>
      <c r="K182" s="146" t="s">
        <v>181</v>
      </c>
    </row>
    <row r="183" spans="1:16" ht="25.5" x14ac:dyDescent="0.2">
      <c r="A183">
        <v>234</v>
      </c>
      <c r="B183" s="102" t="s">
        <v>1044</v>
      </c>
      <c r="C183" s="104" t="s">
        <v>434</v>
      </c>
      <c r="D183" s="143" t="s">
        <v>1045</v>
      </c>
      <c r="E183" s="104">
        <v>3</v>
      </c>
      <c r="F183" s="104">
        <v>3</v>
      </c>
      <c r="G183" s="113">
        <v>0</v>
      </c>
      <c r="H183" s="104">
        <v>0.4</v>
      </c>
      <c r="I183" s="156" t="s">
        <v>593</v>
      </c>
      <c r="J183" s="149" t="s">
        <v>554</v>
      </c>
      <c r="K183" s="146" t="s">
        <v>181</v>
      </c>
    </row>
    <row r="184" spans="1:16" ht="25.5" x14ac:dyDescent="0.2">
      <c r="A184">
        <v>46</v>
      </c>
      <c r="B184" s="102" t="s">
        <v>1046</v>
      </c>
      <c r="C184" s="102" t="s">
        <v>435</v>
      </c>
      <c r="D184" s="143" t="s">
        <v>1047</v>
      </c>
      <c r="E184" s="195">
        <v>10</v>
      </c>
      <c r="F184" s="195">
        <v>10</v>
      </c>
      <c r="G184" s="195">
        <v>0</v>
      </c>
      <c r="H184" s="195">
        <v>0.4</v>
      </c>
      <c r="I184" s="102" t="s">
        <v>587</v>
      </c>
      <c r="J184" s="145" t="s">
        <v>498</v>
      </c>
      <c r="K184" s="146" t="s">
        <v>529</v>
      </c>
    </row>
    <row r="185" spans="1:16" ht="38.25" x14ac:dyDescent="0.2">
      <c r="A185">
        <v>89</v>
      </c>
      <c r="B185" s="102" t="s">
        <v>1048</v>
      </c>
      <c r="C185" s="102" t="s">
        <v>456</v>
      </c>
      <c r="D185" s="143" t="s">
        <v>1049</v>
      </c>
      <c r="E185" s="195">
        <v>100</v>
      </c>
      <c r="F185" s="195">
        <v>100</v>
      </c>
      <c r="G185" s="195">
        <v>0</v>
      </c>
      <c r="H185" s="195">
        <v>10</v>
      </c>
      <c r="I185" s="110" t="s">
        <v>468</v>
      </c>
      <c r="J185" s="145" t="s">
        <v>460</v>
      </c>
      <c r="K185" s="146" t="s">
        <v>395</v>
      </c>
    </row>
    <row r="186" spans="1:16" ht="38.25" x14ac:dyDescent="0.2">
      <c r="A186">
        <v>113</v>
      </c>
      <c r="B186" s="154" t="s">
        <v>1050</v>
      </c>
      <c r="C186" s="151" t="s">
        <v>434</v>
      </c>
      <c r="D186" s="153" t="s">
        <v>1051</v>
      </c>
      <c r="E186" s="195">
        <v>3</v>
      </c>
      <c r="F186" s="195">
        <v>3</v>
      </c>
      <c r="G186" s="195">
        <v>0</v>
      </c>
      <c r="H186" s="195">
        <v>0.4</v>
      </c>
      <c r="I186" s="155" t="s">
        <v>1052</v>
      </c>
      <c r="J186" s="152" t="s">
        <v>498</v>
      </c>
      <c r="K186" s="161" t="s">
        <v>395</v>
      </c>
    </row>
    <row r="187" spans="1:16" ht="38.25" x14ac:dyDescent="0.2">
      <c r="A187">
        <v>114</v>
      </c>
      <c r="B187" s="154" t="s">
        <v>1053</v>
      </c>
      <c r="C187" s="151" t="s">
        <v>434</v>
      </c>
      <c r="D187" s="153" t="s">
        <v>1051</v>
      </c>
      <c r="E187" s="195">
        <v>3</v>
      </c>
      <c r="F187" s="195">
        <v>3</v>
      </c>
      <c r="G187" s="195">
        <v>0</v>
      </c>
      <c r="H187" s="195">
        <v>0.4</v>
      </c>
      <c r="I187" s="155" t="s">
        <v>1052</v>
      </c>
      <c r="J187" s="152" t="s">
        <v>498</v>
      </c>
      <c r="K187" s="161" t="s">
        <v>395</v>
      </c>
    </row>
    <row r="188" spans="1:16" ht="38.25" x14ac:dyDescent="0.2">
      <c r="A188">
        <v>115</v>
      </c>
      <c r="B188" s="154" t="s">
        <v>1054</v>
      </c>
      <c r="C188" s="151" t="s">
        <v>434</v>
      </c>
      <c r="D188" s="153" t="s">
        <v>1051</v>
      </c>
      <c r="E188" s="195">
        <v>3</v>
      </c>
      <c r="F188" s="195">
        <v>3</v>
      </c>
      <c r="G188" s="195">
        <v>0</v>
      </c>
      <c r="H188" s="195">
        <v>0.4</v>
      </c>
      <c r="I188" s="155" t="s">
        <v>1055</v>
      </c>
      <c r="J188" s="152" t="s">
        <v>498</v>
      </c>
      <c r="K188" s="161" t="s">
        <v>395</v>
      </c>
    </row>
    <row r="189" spans="1:16" ht="38.25" x14ac:dyDescent="0.2">
      <c r="A189">
        <v>116</v>
      </c>
      <c r="B189" s="154" t="s">
        <v>1056</v>
      </c>
      <c r="C189" s="151" t="s">
        <v>434</v>
      </c>
      <c r="D189" s="153" t="s">
        <v>1051</v>
      </c>
      <c r="E189" s="195">
        <v>3</v>
      </c>
      <c r="F189" s="195">
        <v>3</v>
      </c>
      <c r="G189" s="195">
        <v>0</v>
      </c>
      <c r="H189" s="195">
        <v>0.4</v>
      </c>
      <c r="I189" s="155" t="s">
        <v>1055</v>
      </c>
      <c r="J189" s="152" t="s">
        <v>498</v>
      </c>
      <c r="K189" s="161" t="s">
        <v>395</v>
      </c>
    </row>
    <row r="190" spans="1:16" ht="38.25" x14ac:dyDescent="0.2">
      <c r="A190">
        <v>117</v>
      </c>
      <c r="B190" s="154" t="s">
        <v>1057</v>
      </c>
      <c r="C190" s="151" t="s">
        <v>434</v>
      </c>
      <c r="D190" s="153" t="s">
        <v>1051</v>
      </c>
      <c r="E190" s="195">
        <v>3</v>
      </c>
      <c r="F190" s="195">
        <v>3</v>
      </c>
      <c r="G190" s="195">
        <v>0</v>
      </c>
      <c r="H190" s="195">
        <v>0.4</v>
      </c>
      <c r="I190" s="155" t="s">
        <v>1055</v>
      </c>
      <c r="J190" s="152" t="s">
        <v>498</v>
      </c>
      <c r="K190" s="161" t="s">
        <v>395</v>
      </c>
    </row>
    <row r="191" spans="1:16" ht="38.25" x14ac:dyDescent="0.2">
      <c r="A191">
        <v>118</v>
      </c>
      <c r="B191" s="154" t="s">
        <v>1058</v>
      </c>
      <c r="C191" s="151" t="s">
        <v>434</v>
      </c>
      <c r="D191" s="153" t="s">
        <v>1051</v>
      </c>
      <c r="E191" s="195">
        <v>3</v>
      </c>
      <c r="F191" s="195">
        <v>3</v>
      </c>
      <c r="G191" s="195">
        <v>0</v>
      </c>
      <c r="H191" s="195">
        <v>0.4</v>
      </c>
      <c r="I191" s="155" t="s">
        <v>1055</v>
      </c>
      <c r="J191" s="152" t="s">
        <v>498</v>
      </c>
      <c r="K191" s="161" t="s">
        <v>395</v>
      </c>
    </row>
    <row r="192" spans="1:16" ht="38.25" x14ac:dyDescent="0.2">
      <c r="A192">
        <v>119</v>
      </c>
      <c r="B192" s="154" t="s">
        <v>1059</v>
      </c>
      <c r="C192" s="151" t="s">
        <v>434</v>
      </c>
      <c r="D192" s="153" t="s">
        <v>1051</v>
      </c>
      <c r="E192" s="195">
        <v>3</v>
      </c>
      <c r="F192" s="195">
        <v>3</v>
      </c>
      <c r="G192" s="195">
        <v>0</v>
      </c>
      <c r="H192" s="195">
        <v>0.4</v>
      </c>
      <c r="I192" s="155" t="s">
        <v>1055</v>
      </c>
      <c r="J192" s="152" t="s">
        <v>498</v>
      </c>
      <c r="K192" s="161" t="s">
        <v>395</v>
      </c>
    </row>
    <row r="193" spans="1:16" ht="38.25" x14ac:dyDescent="0.2">
      <c r="A193">
        <v>120</v>
      </c>
      <c r="B193" s="154" t="s">
        <v>1060</v>
      </c>
      <c r="C193" s="151" t="s">
        <v>434</v>
      </c>
      <c r="D193" s="153" t="s">
        <v>1051</v>
      </c>
      <c r="E193" s="195">
        <v>3</v>
      </c>
      <c r="F193" s="195">
        <v>3</v>
      </c>
      <c r="G193" s="195">
        <v>0</v>
      </c>
      <c r="H193" s="195">
        <v>0.4</v>
      </c>
      <c r="I193" s="155" t="s">
        <v>1055</v>
      </c>
      <c r="J193" s="152" t="s">
        <v>498</v>
      </c>
      <c r="K193" s="161" t="s">
        <v>395</v>
      </c>
    </row>
    <row r="194" spans="1:16" ht="25.5" x14ac:dyDescent="0.2">
      <c r="A194">
        <v>122</v>
      </c>
      <c r="B194" s="154" t="s">
        <v>1061</v>
      </c>
      <c r="C194" s="151" t="s">
        <v>434</v>
      </c>
      <c r="D194" s="153" t="s">
        <v>1062</v>
      </c>
      <c r="E194" s="195">
        <v>5</v>
      </c>
      <c r="F194" s="195">
        <v>5</v>
      </c>
      <c r="G194" s="195">
        <v>0</v>
      </c>
      <c r="H194" s="195">
        <v>0.4</v>
      </c>
      <c r="I194" s="155" t="s">
        <v>1063</v>
      </c>
      <c r="J194" s="152" t="s">
        <v>498</v>
      </c>
      <c r="K194" s="161" t="s">
        <v>395</v>
      </c>
    </row>
    <row r="195" spans="1:16" ht="25.5" x14ac:dyDescent="0.2">
      <c r="A195">
        <v>70</v>
      </c>
      <c r="B195" s="102" t="s">
        <v>1064</v>
      </c>
      <c r="C195" s="102" t="s">
        <v>1065</v>
      </c>
      <c r="D195" s="143" t="s">
        <v>1066</v>
      </c>
      <c r="E195" s="195">
        <v>40</v>
      </c>
      <c r="F195" s="195">
        <v>40</v>
      </c>
      <c r="G195" s="195">
        <v>0</v>
      </c>
      <c r="H195" s="195">
        <v>6</v>
      </c>
      <c r="I195" s="102" t="s">
        <v>464</v>
      </c>
      <c r="J195" s="145" t="s">
        <v>522</v>
      </c>
      <c r="K195" s="146" t="s">
        <v>470</v>
      </c>
    </row>
    <row r="196" spans="1:16" ht="76.5" x14ac:dyDescent="0.2">
      <c r="A196">
        <v>92</v>
      </c>
      <c r="B196" s="102" t="s">
        <v>1067</v>
      </c>
      <c r="C196" s="102" t="s">
        <v>477</v>
      </c>
      <c r="D196" s="143" t="s">
        <v>1068</v>
      </c>
      <c r="E196" s="195">
        <v>150</v>
      </c>
      <c r="F196" s="195">
        <v>150</v>
      </c>
      <c r="G196" s="195">
        <v>0</v>
      </c>
      <c r="H196" s="195">
        <v>10</v>
      </c>
      <c r="I196" s="110" t="s">
        <v>465</v>
      </c>
      <c r="J196" s="145" t="s">
        <v>498</v>
      </c>
      <c r="K196" s="146" t="s">
        <v>524</v>
      </c>
    </row>
    <row r="197" spans="1:16" ht="25.5" x14ac:dyDescent="0.2">
      <c r="A197">
        <v>59</v>
      </c>
      <c r="B197" s="102" t="s">
        <v>1069</v>
      </c>
      <c r="C197" s="102" t="s">
        <v>435</v>
      </c>
      <c r="D197" s="143" t="s">
        <v>1070</v>
      </c>
      <c r="E197" s="195">
        <v>2</v>
      </c>
      <c r="F197" s="195">
        <v>2</v>
      </c>
      <c r="G197" s="195">
        <v>0</v>
      </c>
      <c r="H197" s="195">
        <v>0.4</v>
      </c>
      <c r="I197" s="102" t="s">
        <v>493</v>
      </c>
      <c r="J197" s="145" t="s">
        <v>503</v>
      </c>
      <c r="K197" s="146" t="s">
        <v>183</v>
      </c>
    </row>
    <row r="198" spans="1:16" ht="25.5" x14ac:dyDescent="0.2">
      <c r="A198">
        <v>71</v>
      </c>
      <c r="B198" s="102" t="s">
        <v>1071</v>
      </c>
      <c r="C198" s="102" t="s">
        <v>989</v>
      </c>
      <c r="D198" s="143" t="s">
        <v>1072</v>
      </c>
      <c r="E198" s="195">
        <v>45</v>
      </c>
      <c r="F198" s="195">
        <v>45</v>
      </c>
      <c r="G198" s="195">
        <v>0</v>
      </c>
      <c r="H198" s="195">
        <v>10</v>
      </c>
      <c r="I198" s="102" t="s">
        <v>459</v>
      </c>
      <c r="J198" s="145" t="s">
        <v>498</v>
      </c>
      <c r="K198" s="146" t="s">
        <v>183</v>
      </c>
    </row>
    <row r="199" spans="1:16" ht="25.5" x14ac:dyDescent="0.2">
      <c r="A199">
        <v>162</v>
      </c>
      <c r="B199" s="102" t="s">
        <v>1073</v>
      </c>
      <c r="C199" s="104" t="s">
        <v>434</v>
      </c>
      <c r="D199" s="143" t="s">
        <v>1074</v>
      </c>
      <c r="E199" s="104">
        <v>5</v>
      </c>
      <c r="F199" s="104">
        <v>5</v>
      </c>
      <c r="G199" s="113">
        <v>0</v>
      </c>
      <c r="H199" s="104">
        <v>0.4</v>
      </c>
      <c r="I199" s="156" t="s">
        <v>1023</v>
      </c>
      <c r="J199" s="149" t="s">
        <v>558</v>
      </c>
      <c r="K199" s="146" t="s">
        <v>183</v>
      </c>
    </row>
    <row r="200" spans="1:16" ht="25.5" x14ac:dyDescent="0.2">
      <c r="A200">
        <v>203</v>
      </c>
      <c r="B200" s="102" t="s">
        <v>1075</v>
      </c>
      <c r="C200" s="104" t="s">
        <v>434</v>
      </c>
      <c r="D200" s="143" t="s">
        <v>1076</v>
      </c>
      <c r="E200" s="104">
        <v>5</v>
      </c>
      <c r="F200" s="104">
        <v>5</v>
      </c>
      <c r="G200" s="113">
        <v>0</v>
      </c>
      <c r="H200" s="104">
        <v>0.4</v>
      </c>
      <c r="I200" s="156" t="s">
        <v>582</v>
      </c>
      <c r="J200" s="149" t="s">
        <v>551</v>
      </c>
      <c r="K200" s="146" t="s">
        <v>183</v>
      </c>
    </row>
    <row r="201" spans="1:16" ht="25.5" x14ac:dyDescent="0.2">
      <c r="A201">
        <v>98</v>
      </c>
      <c r="B201" s="102" t="s">
        <v>1077</v>
      </c>
      <c r="C201" s="102" t="s">
        <v>1078</v>
      </c>
      <c r="D201" s="143" t="s">
        <v>1079</v>
      </c>
      <c r="E201" s="195">
        <v>15</v>
      </c>
      <c r="F201" s="195">
        <v>15</v>
      </c>
      <c r="G201" s="195">
        <v>0</v>
      </c>
      <c r="H201" s="195">
        <v>10</v>
      </c>
      <c r="I201" s="110" t="s">
        <v>494</v>
      </c>
      <c r="J201" s="145" t="s">
        <v>498</v>
      </c>
      <c r="K201" s="146" t="s">
        <v>162</v>
      </c>
    </row>
    <row r="202" spans="1:16" ht="38.25" x14ac:dyDescent="0.2">
      <c r="A202">
        <v>18</v>
      </c>
      <c r="B202" s="102" t="s">
        <v>1080</v>
      </c>
      <c r="C202" s="102" t="s">
        <v>435</v>
      </c>
      <c r="D202" s="143" t="s">
        <v>1081</v>
      </c>
      <c r="E202" s="195">
        <v>14</v>
      </c>
      <c r="F202" s="195">
        <v>14</v>
      </c>
      <c r="G202" s="195">
        <v>0</v>
      </c>
      <c r="H202" s="195">
        <v>0.4</v>
      </c>
      <c r="I202" s="102" t="s">
        <v>1082</v>
      </c>
      <c r="J202" s="145" t="s">
        <v>509</v>
      </c>
      <c r="K202" s="146" t="s">
        <v>232</v>
      </c>
    </row>
    <row r="203" spans="1:16" ht="25.5" x14ac:dyDescent="0.2">
      <c r="A203">
        <v>25</v>
      </c>
      <c r="B203" s="102" t="s">
        <v>1083</v>
      </c>
      <c r="C203" s="102" t="s">
        <v>434</v>
      </c>
      <c r="D203" s="143" t="s">
        <v>1084</v>
      </c>
      <c r="E203" s="195">
        <v>7</v>
      </c>
      <c r="F203" s="195">
        <v>7</v>
      </c>
      <c r="G203" s="195">
        <v>0</v>
      </c>
      <c r="H203" s="195">
        <v>0.4</v>
      </c>
      <c r="I203" s="102" t="s">
        <v>1085</v>
      </c>
      <c r="J203" s="145" t="s">
        <v>498</v>
      </c>
      <c r="K203" s="146" t="s">
        <v>232</v>
      </c>
    </row>
    <row r="204" spans="1:16" ht="25.5" x14ac:dyDescent="0.2">
      <c r="A204">
        <v>123</v>
      </c>
      <c r="B204" s="104" t="s">
        <v>1086</v>
      </c>
      <c r="C204" s="104" t="s">
        <v>434</v>
      </c>
      <c r="D204" s="112" t="s">
        <v>538</v>
      </c>
      <c r="E204" s="195">
        <v>4</v>
      </c>
      <c r="F204" s="195">
        <v>4</v>
      </c>
      <c r="G204" s="195">
        <v>0</v>
      </c>
      <c r="H204" s="195">
        <v>0.4</v>
      </c>
      <c r="I204" s="102" t="s">
        <v>1087</v>
      </c>
      <c r="J204" s="149" t="s">
        <v>442</v>
      </c>
      <c r="K204" s="150" t="s">
        <v>232</v>
      </c>
    </row>
    <row r="205" spans="1:16" ht="25.5" x14ac:dyDescent="0.2">
      <c r="A205">
        <v>125</v>
      </c>
      <c r="B205" s="104" t="s">
        <v>1088</v>
      </c>
      <c r="C205" s="104" t="s">
        <v>434</v>
      </c>
      <c r="D205" s="112" t="s">
        <v>1089</v>
      </c>
      <c r="E205" s="195">
        <v>4</v>
      </c>
      <c r="F205" s="195">
        <v>4</v>
      </c>
      <c r="G205" s="195">
        <v>0</v>
      </c>
      <c r="H205" s="195">
        <v>0.4</v>
      </c>
      <c r="I205" s="102" t="s">
        <v>1090</v>
      </c>
      <c r="J205" s="149" t="s">
        <v>461</v>
      </c>
      <c r="K205" s="150" t="s">
        <v>232</v>
      </c>
    </row>
    <row r="206" spans="1:16" ht="25.5" x14ac:dyDescent="0.2">
      <c r="A206">
        <v>127</v>
      </c>
      <c r="B206" s="104" t="s">
        <v>1091</v>
      </c>
      <c r="C206" s="104" t="s">
        <v>434</v>
      </c>
      <c r="D206" s="112" t="s">
        <v>538</v>
      </c>
      <c r="E206" s="195">
        <v>4</v>
      </c>
      <c r="F206" s="195">
        <v>4</v>
      </c>
      <c r="G206" s="195">
        <v>0</v>
      </c>
      <c r="H206" s="195">
        <v>0.4</v>
      </c>
      <c r="I206" s="102" t="s">
        <v>1092</v>
      </c>
      <c r="J206" s="107" t="s">
        <v>444</v>
      </c>
      <c r="K206" s="104" t="s">
        <v>232</v>
      </c>
    </row>
    <row r="207" spans="1:16" ht="25.5" x14ac:dyDescent="0.2">
      <c r="A207">
        <v>128</v>
      </c>
      <c r="B207" s="104" t="s">
        <v>1093</v>
      </c>
      <c r="C207" s="104" t="s">
        <v>434</v>
      </c>
      <c r="D207" s="112" t="s">
        <v>538</v>
      </c>
      <c r="E207" s="195">
        <v>4</v>
      </c>
      <c r="F207" s="195">
        <v>4</v>
      </c>
      <c r="G207" s="195">
        <v>0</v>
      </c>
      <c r="H207" s="195">
        <v>0.4</v>
      </c>
      <c r="I207" s="102" t="s">
        <v>1094</v>
      </c>
      <c r="J207" s="149" t="s">
        <v>441</v>
      </c>
      <c r="K207" s="150" t="s">
        <v>232</v>
      </c>
    </row>
    <row r="208" spans="1:16" ht="25.5" x14ac:dyDescent="0.2">
      <c r="A208">
        <v>97</v>
      </c>
      <c r="B208" s="102" t="s">
        <v>1095</v>
      </c>
      <c r="C208" s="102" t="s">
        <v>472</v>
      </c>
      <c r="D208" s="143" t="s">
        <v>1096</v>
      </c>
      <c r="E208" s="195">
        <v>7</v>
      </c>
      <c r="F208" s="195">
        <v>7</v>
      </c>
      <c r="G208" s="195">
        <v>0</v>
      </c>
      <c r="H208" s="195">
        <v>0.4</v>
      </c>
      <c r="I208" s="110" t="s">
        <v>774</v>
      </c>
      <c r="J208" s="145" t="s">
        <v>502</v>
      </c>
      <c r="K208" s="146" t="s">
        <v>161</v>
      </c>
    </row>
    <row r="209" spans="1:16" ht="25.5" x14ac:dyDescent="0.2">
      <c r="A209">
        <v>99</v>
      </c>
      <c r="B209" s="102" t="s">
        <v>1097</v>
      </c>
      <c r="C209" s="102" t="s">
        <v>478</v>
      </c>
      <c r="D209" s="143" t="s">
        <v>1098</v>
      </c>
      <c r="E209" s="195">
        <v>7</v>
      </c>
      <c r="F209" s="195">
        <v>7</v>
      </c>
      <c r="G209" s="195">
        <v>0</v>
      </c>
      <c r="H209" s="195">
        <v>0.4</v>
      </c>
      <c r="I209" s="110" t="s">
        <v>466</v>
      </c>
      <c r="J209" s="145" t="s">
        <v>500</v>
      </c>
      <c r="K209" s="146" t="s">
        <v>161</v>
      </c>
    </row>
    <row r="210" spans="1:16" ht="25.5" x14ac:dyDescent="0.2">
      <c r="A210">
        <v>269</v>
      </c>
      <c r="B210" s="102" t="s">
        <v>1099</v>
      </c>
      <c r="C210" s="104" t="s">
        <v>434</v>
      </c>
      <c r="D210" s="198" t="s">
        <v>1100</v>
      </c>
      <c r="E210" s="102">
        <v>3</v>
      </c>
      <c r="F210" s="102">
        <v>3</v>
      </c>
      <c r="G210" s="110">
        <v>0</v>
      </c>
      <c r="H210" s="102">
        <v>0.4</v>
      </c>
      <c r="I210" s="199" t="s">
        <v>583</v>
      </c>
      <c r="J210" s="145" t="s">
        <v>460</v>
      </c>
      <c r="K210" s="146" t="s">
        <v>599</v>
      </c>
    </row>
    <row r="211" spans="1:16" ht="25.5" x14ac:dyDescent="0.2">
      <c r="A211">
        <v>2</v>
      </c>
      <c r="B211" s="102" t="s">
        <v>1101</v>
      </c>
      <c r="C211" s="102" t="s">
        <v>680</v>
      </c>
      <c r="D211" s="143" t="s">
        <v>1102</v>
      </c>
      <c r="E211" s="195">
        <v>90</v>
      </c>
      <c r="F211" s="195">
        <v>90</v>
      </c>
      <c r="G211" s="195">
        <v>0</v>
      </c>
      <c r="H211" s="195">
        <v>0.4</v>
      </c>
      <c r="I211" s="102" t="s">
        <v>576</v>
      </c>
      <c r="J211" s="145" t="s">
        <v>460</v>
      </c>
      <c r="K211" s="146" t="s">
        <v>532</v>
      </c>
    </row>
    <row r="212" spans="1:16" ht="38.25" x14ac:dyDescent="0.2">
      <c r="A212">
        <v>52</v>
      </c>
      <c r="B212" s="102" t="s">
        <v>1103</v>
      </c>
      <c r="C212" s="102" t="s">
        <v>1104</v>
      </c>
      <c r="D212" s="143" t="s">
        <v>1105</v>
      </c>
      <c r="E212" s="195">
        <v>10</v>
      </c>
      <c r="F212" s="195">
        <v>10</v>
      </c>
      <c r="G212" s="195">
        <v>0</v>
      </c>
      <c r="H212" s="195">
        <v>0.4</v>
      </c>
      <c r="I212" s="102" t="s">
        <v>1106</v>
      </c>
      <c r="J212" s="145" t="s">
        <v>498</v>
      </c>
      <c r="K212" s="146" t="s">
        <v>532</v>
      </c>
    </row>
    <row r="213" spans="1:16" ht="51" x14ac:dyDescent="0.2">
      <c r="B213" s="102" t="s">
        <v>1107</v>
      </c>
      <c r="C213" s="102" t="s">
        <v>456</v>
      </c>
      <c r="D213" s="143" t="s">
        <v>1108</v>
      </c>
      <c r="E213" s="195">
        <v>150</v>
      </c>
      <c r="F213" s="195">
        <v>150</v>
      </c>
      <c r="G213" s="195">
        <v>0</v>
      </c>
      <c r="H213" s="195">
        <v>10</v>
      </c>
      <c r="I213" s="110" t="s">
        <v>468</v>
      </c>
      <c r="J213" s="145" t="s">
        <v>497</v>
      </c>
      <c r="K213" s="146" t="s">
        <v>471</v>
      </c>
    </row>
    <row r="214" spans="1:16" ht="51" x14ac:dyDescent="0.2">
      <c r="A214">
        <v>85</v>
      </c>
      <c r="B214" s="102" t="s">
        <v>1109</v>
      </c>
      <c r="C214" s="102" t="s">
        <v>1110</v>
      </c>
      <c r="D214" s="143" t="s">
        <v>1111</v>
      </c>
      <c r="E214" s="195">
        <v>150</v>
      </c>
      <c r="F214" s="195">
        <v>150</v>
      </c>
      <c r="G214" s="195">
        <v>0</v>
      </c>
      <c r="H214" s="195">
        <v>10</v>
      </c>
      <c r="I214" s="102" t="s">
        <v>1112</v>
      </c>
      <c r="J214" s="145" t="s">
        <v>460</v>
      </c>
      <c r="K214" s="146" t="s">
        <v>1113</v>
      </c>
    </row>
    <row r="215" spans="1:16" ht="38.25" x14ac:dyDescent="0.2">
      <c r="A215">
        <v>14</v>
      </c>
      <c r="B215" s="102" t="s">
        <v>1114</v>
      </c>
      <c r="C215" s="102" t="s">
        <v>435</v>
      </c>
      <c r="D215" s="143" t="s">
        <v>1115</v>
      </c>
      <c r="E215" s="195">
        <v>10</v>
      </c>
      <c r="F215" s="195">
        <v>10</v>
      </c>
      <c r="G215" s="195">
        <v>0</v>
      </c>
      <c r="H215" s="195">
        <v>0.4</v>
      </c>
      <c r="I215" s="102" t="s">
        <v>1116</v>
      </c>
      <c r="J215" s="145" t="s">
        <v>458</v>
      </c>
      <c r="K215" s="146" t="s">
        <v>343</v>
      </c>
    </row>
    <row r="216" spans="1:16" ht="38.25" x14ac:dyDescent="0.2">
      <c r="A216">
        <v>15</v>
      </c>
      <c r="B216" s="102" t="s">
        <v>1114</v>
      </c>
      <c r="C216" s="102" t="s">
        <v>435</v>
      </c>
      <c r="D216" s="143" t="s">
        <v>1117</v>
      </c>
      <c r="E216" s="195">
        <v>10</v>
      </c>
      <c r="F216" s="195">
        <v>10</v>
      </c>
      <c r="G216" s="195">
        <v>0</v>
      </c>
      <c r="H216" s="195">
        <v>0.4</v>
      </c>
      <c r="I216" s="102" t="s">
        <v>1116</v>
      </c>
      <c r="J216" s="145" t="s">
        <v>458</v>
      </c>
      <c r="K216" s="146" t="s">
        <v>343</v>
      </c>
    </row>
    <row r="217" spans="1:16" ht="25.5" x14ac:dyDescent="0.2">
      <c r="A217">
        <v>134</v>
      </c>
      <c r="B217" s="104" t="s">
        <v>1118</v>
      </c>
      <c r="C217" s="104" t="s">
        <v>434</v>
      </c>
      <c r="D217" s="115" t="s">
        <v>542</v>
      </c>
      <c r="E217" s="104">
        <v>4</v>
      </c>
      <c r="F217" s="104">
        <v>4</v>
      </c>
      <c r="G217" s="113">
        <v>0</v>
      </c>
      <c r="H217" s="104">
        <v>0.4</v>
      </c>
      <c r="I217" s="102" t="s">
        <v>1119</v>
      </c>
      <c r="J217" s="149" t="s">
        <v>444</v>
      </c>
      <c r="K217" s="150" t="s">
        <v>343</v>
      </c>
    </row>
    <row r="218" spans="1:16" ht="25.5" x14ac:dyDescent="0.2">
      <c r="A218">
        <v>147</v>
      </c>
      <c r="B218" s="102" t="s">
        <v>1120</v>
      </c>
      <c r="C218" s="104" t="s">
        <v>434</v>
      </c>
      <c r="D218" s="143" t="s">
        <v>1121</v>
      </c>
      <c r="E218" s="104">
        <v>5</v>
      </c>
      <c r="F218" s="104">
        <v>5</v>
      </c>
      <c r="G218" s="113">
        <v>0</v>
      </c>
      <c r="H218" s="104">
        <v>0.4</v>
      </c>
      <c r="I218" s="156" t="s">
        <v>592</v>
      </c>
      <c r="J218" s="149" t="s">
        <v>555</v>
      </c>
      <c r="K218" s="146" t="s">
        <v>209</v>
      </c>
    </row>
    <row r="219" spans="1:16" ht="25.5" x14ac:dyDescent="0.2">
      <c r="A219">
        <v>148</v>
      </c>
      <c r="B219" s="102" t="s">
        <v>1122</v>
      </c>
      <c r="C219" s="104" t="s">
        <v>434</v>
      </c>
      <c r="D219" s="143" t="s">
        <v>1123</v>
      </c>
      <c r="E219" s="104">
        <v>5</v>
      </c>
      <c r="F219" s="104">
        <v>5</v>
      </c>
      <c r="G219" s="113">
        <v>0</v>
      </c>
      <c r="H219" s="104">
        <v>0.4</v>
      </c>
      <c r="I219" s="156" t="s">
        <v>771</v>
      </c>
      <c r="J219" s="149" t="s">
        <v>558</v>
      </c>
      <c r="K219" s="146" t="s">
        <v>209</v>
      </c>
    </row>
    <row r="220" spans="1:16" ht="25.5" x14ac:dyDescent="0.2">
      <c r="A220">
        <v>149</v>
      </c>
      <c r="B220" s="102" t="s">
        <v>1124</v>
      </c>
      <c r="C220" s="104" t="s">
        <v>434</v>
      </c>
      <c r="D220" s="143" t="s">
        <v>1125</v>
      </c>
      <c r="E220" s="104">
        <v>5</v>
      </c>
      <c r="F220" s="104">
        <v>5</v>
      </c>
      <c r="G220" s="113">
        <v>0</v>
      </c>
      <c r="H220" s="104">
        <v>0.4</v>
      </c>
      <c r="I220" s="156" t="s">
        <v>1126</v>
      </c>
      <c r="J220" s="149" t="s">
        <v>555</v>
      </c>
      <c r="K220" s="146" t="s">
        <v>209</v>
      </c>
    </row>
    <row r="221" spans="1:16" ht="25.5" x14ac:dyDescent="0.2">
      <c r="A221">
        <v>163</v>
      </c>
      <c r="B221" s="102" t="s">
        <v>1127</v>
      </c>
      <c r="C221" s="104" t="s">
        <v>434</v>
      </c>
      <c r="D221" s="143" t="s">
        <v>546</v>
      </c>
      <c r="E221" s="104">
        <v>6</v>
      </c>
      <c r="F221" s="104">
        <v>6</v>
      </c>
      <c r="G221" s="113">
        <v>0</v>
      </c>
      <c r="H221" s="104">
        <v>0.4</v>
      </c>
      <c r="I221" s="156" t="s">
        <v>562</v>
      </c>
      <c r="J221" s="149" t="s">
        <v>555</v>
      </c>
      <c r="K221" s="146" t="s">
        <v>209</v>
      </c>
    </row>
    <row r="222" spans="1:16" ht="25.5" x14ac:dyDescent="0.2">
      <c r="A222">
        <v>204</v>
      </c>
      <c r="B222" s="102" t="s">
        <v>1128</v>
      </c>
      <c r="C222" s="104" t="s">
        <v>434</v>
      </c>
      <c r="D222" s="143" t="s">
        <v>1129</v>
      </c>
      <c r="E222" s="104">
        <v>5</v>
      </c>
      <c r="F222" s="104">
        <v>5</v>
      </c>
      <c r="G222" s="113">
        <v>0</v>
      </c>
      <c r="H222" s="104">
        <v>0.4</v>
      </c>
      <c r="I222" s="156" t="s">
        <v>510</v>
      </c>
      <c r="J222" s="149" t="s">
        <v>558</v>
      </c>
      <c r="K222" s="146" t="s">
        <v>209</v>
      </c>
    </row>
    <row r="223" spans="1:16" ht="25.5" x14ac:dyDescent="0.2">
      <c r="A223">
        <v>205</v>
      </c>
      <c r="B223" s="104" t="s">
        <v>548</v>
      </c>
      <c r="C223" s="104" t="s">
        <v>434</v>
      </c>
      <c r="D223" s="115" t="s">
        <v>547</v>
      </c>
      <c r="E223" s="104">
        <v>5</v>
      </c>
      <c r="F223" s="104">
        <v>5</v>
      </c>
      <c r="G223" s="113">
        <v>0</v>
      </c>
      <c r="H223" s="104">
        <v>0.4</v>
      </c>
      <c r="I223" s="156" t="s">
        <v>595</v>
      </c>
      <c r="J223" s="149" t="s">
        <v>555</v>
      </c>
      <c r="K223" s="150" t="s">
        <v>209</v>
      </c>
    </row>
    <row r="224" spans="1:16" ht="25.5" x14ac:dyDescent="0.2">
      <c r="A224">
        <v>50</v>
      </c>
      <c r="B224" s="102" t="s">
        <v>1130</v>
      </c>
      <c r="C224" s="102" t="s">
        <v>1131</v>
      </c>
      <c r="D224" s="143" t="s">
        <v>1132</v>
      </c>
      <c r="E224" s="195">
        <v>145</v>
      </c>
      <c r="F224" s="195">
        <v>145</v>
      </c>
      <c r="G224" s="195">
        <v>0</v>
      </c>
      <c r="H224" s="195">
        <v>10</v>
      </c>
      <c r="I224" s="102" t="s">
        <v>465</v>
      </c>
      <c r="J224" s="145" t="s">
        <v>1133</v>
      </c>
      <c r="K224" s="146" t="s">
        <v>1134</v>
      </c>
    </row>
    <row r="225" spans="1:16" ht="25.5" x14ac:dyDescent="0.2">
      <c r="A225">
        <v>173</v>
      </c>
      <c r="B225" s="102" t="s">
        <v>1135</v>
      </c>
      <c r="C225" s="104" t="s">
        <v>434</v>
      </c>
      <c r="D225" s="143" t="s">
        <v>1136</v>
      </c>
      <c r="E225" s="104">
        <v>5</v>
      </c>
      <c r="F225" s="104">
        <v>5</v>
      </c>
      <c r="G225" s="113">
        <v>0</v>
      </c>
      <c r="H225" s="104">
        <v>0.4</v>
      </c>
      <c r="I225" s="156" t="s">
        <v>1137</v>
      </c>
      <c r="J225" s="149" t="s">
        <v>551</v>
      </c>
      <c r="K225" s="146" t="s">
        <v>186</v>
      </c>
    </row>
    <row r="226" spans="1:16" ht="25.5" x14ac:dyDescent="0.2">
      <c r="A226">
        <v>212</v>
      </c>
      <c r="B226" s="102" t="s">
        <v>1138</v>
      </c>
      <c r="C226" s="104" t="s">
        <v>434</v>
      </c>
      <c r="D226" s="143" t="s">
        <v>1139</v>
      </c>
      <c r="E226" s="104">
        <v>3</v>
      </c>
      <c r="F226" s="104">
        <v>3</v>
      </c>
      <c r="G226" s="113">
        <v>0</v>
      </c>
      <c r="H226" s="104">
        <v>0.4</v>
      </c>
      <c r="I226" s="156" t="s">
        <v>556</v>
      </c>
      <c r="J226" s="149" t="s">
        <v>554</v>
      </c>
      <c r="K226" s="146" t="s">
        <v>186</v>
      </c>
    </row>
    <row r="227" spans="1:16" ht="25.5" x14ac:dyDescent="0.2">
      <c r="A227">
        <v>213</v>
      </c>
      <c r="B227" s="102" t="s">
        <v>1140</v>
      </c>
      <c r="C227" s="104" t="s">
        <v>434</v>
      </c>
      <c r="D227" s="143" t="s">
        <v>1141</v>
      </c>
      <c r="E227" s="104">
        <v>3.5</v>
      </c>
      <c r="F227" s="104">
        <v>3.5</v>
      </c>
      <c r="G227" s="113">
        <v>0</v>
      </c>
      <c r="H227" s="104">
        <v>0.4</v>
      </c>
      <c r="I227" s="156" t="s">
        <v>597</v>
      </c>
      <c r="J227" s="149" t="s">
        <v>555</v>
      </c>
      <c r="K227" s="146" t="s">
        <v>186</v>
      </c>
    </row>
    <row r="228" spans="1:16" ht="25.5" x14ac:dyDescent="0.2">
      <c r="A228">
        <v>214</v>
      </c>
      <c r="B228" s="102" t="s">
        <v>1142</v>
      </c>
      <c r="C228" s="104" t="s">
        <v>434</v>
      </c>
      <c r="D228" s="143" t="s">
        <v>1143</v>
      </c>
      <c r="E228" s="104">
        <v>3</v>
      </c>
      <c r="F228" s="104">
        <v>3</v>
      </c>
      <c r="G228" s="113">
        <v>0</v>
      </c>
      <c r="H228" s="104">
        <v>0.4</v>
      </c>
      <c r="I228" s="156" t="s">
        <v>1144</v>
      </c>
      <c r="J228" s="149" t="s">
        <v>551</v>
      </c>
      <c r="K228" s="146" t="s">
        <v>186</v>
      </c>
    </row>
    <row r="229" spans="1:16" ht="25.5" x14ac:dyDescent="0.2">
      <c r="A229">
        <v>215</v>
      </c>
      <c r="B229" s="102" t="s">
        <v>1145</v>
      </c>
      <c r="C229" s="104" t="s">
        <v>434</v>
      </c>
      <c r="D229" s="143" t="s">
        <v>1146</v>
      </c>
      <c r="E229" s="104">
        <v>3</v>
      </c>
      <c r="F229" s="104">
        <v>3</v>
      </c>
      <c r="G229" s="113">
        <v>0</v>
      </c>
      <c r="H229" s="104">
        <v>0.4</v>
      </c>
      <c r="I229" s="156" t="s">
        <v>579</v>
      </c>
      <c r="J229" s="149" t="s">
        <v>558</v>
      </c>
      <c r="K229" s="146" t="s">
        <v>186</v>
      </c>
    </row>
    <row r="230" spans="1:16" ht="25.5" x14ac:dyDescent="0.2">
      <c r="A230">
        <v>216</v>
      </c>
      <c r="B230" s="102" t="s">
        <v>1147</v>
      </c>
      <c r="C230" s="104" t="s">
        <v>434</v>
      </c>
      <c r="D230" s="143" t="s">
        <v>1148</v>
      </c>
      <c r="E230" s="104">
        <v>3</v>
      </c>
      <c r="F230" s="104">
        <v>3</v>
      </c>
      <c r="G230" s="113">
        <v>0</v>
      </c>
      <c r="H230" s="104">
        <v>0.4</v>
      </c>
      <c r="I230" s="156" t="s">
        <v>871</v>
      </c>
      <c r="J230" s="149" t="s">
        <v>558</v>
      </c>
      <c r="K230" s="146" t="s">
        <v>186</v>
      </c>
    </row>
    <row r="231" spans="1:16" ht="25.5" x14ac:dyDescent="0.2">
      <c r="A231">
        <v>275</v>
      </c>
      <c r="B231" s="102" t="s">
        <v>1149</v>
      </c>
      <c r="C231" s="104" t="s">
        <v>434</v>
      </c>
      <c r="D231" s="198" t="s">
        <v>1150</v>
      </c>
      <c r="E231" s="102">
        <v>3</v>
      </c>
      <c r="F231" s="102">
        <v>3</v>
      </c>
      <c r="G231" s="110">
        <v>0</v>
      </c>
      <c r="H231" s="102">
        <v>0.4</v>
      </c>
      <c r="I231" s="199" t="s">
        <v>1151</v>
      </c>
      <c r="J231" s="145" t="s">
        <v>503</v>
      </c>
      <c r="K231" s="146" t="s">
        <v>1152</v>
      </c>
    </row>
    <row r="232" spans="1:16" ht="25.5" x14ac:dyDescent="0.2">
      <c r="A232">
        <v>220</v>
      </c>
      <c r="B232" s="102" t="s">
        <v>1153</v>
      </c>
      <c r="C232" s="104" t="s">
        <v>434</v>
      </c>
      <c r="D232" s="143" t="s">
        <v>1154</v>
      </c>
      <c r="E232" s="104">
        <v>3</v>
      </c>
      <c r="F232" s="104">
        <v>3</v>
      </c>
      <c r="G232" s="113">
        <v>0</v>
      </c>
      <c r="H232" s="104">
        <v>0.4</v>
      </c>
      <c r="I232" s="156" t="s">
        <v>515</v>
      </c>
      <c r="J232" s="149" t="s">
        <v>558</v>
      </c>
      <c r="K232" s="146" t="s">
        <v>208</v>
      </c>
    </row>
    <row r="233" spans="1:16" ht="25.5" x14ac:dyDescent="0.2">
      <c r="A233">
        <v>221</v>
      </c>
      <c r="B233" s="102" t="s">
        <v>1155</v>
      </c>
      <c r="C233" s="104" t="s">
        <v>434</v>
      </c>
      <c r="D233" s="143" t="s">
        <v>1156</v>
      </c>
      <c r="E233" s="104">
        <v>3</v>
      </c>
      <c r="F233" s="104">
        <v>3</v>
      </c>
      <c r="G233" s="113">
        <v>0</v>
      </c>
      <c r="H233" s="104">
        <v>0.4</v>
      </c>
      <c r="I233" s="156" t="s">
        <v>562</v>
      </c>
      <c r="J233" s="149" t="s">
        <v>555</v>
      </c>
      <c r="K233" s="146" t="s">
        <v>208</v>
      </c>
    </row>
    <row r="234" spans="1:16" ht="25.5" x14ac:dyDescent="0.2">
      <c r="A234">
        <v>224</v>
      </c>
      <c r="B234" s="102" t="s">
        <v>1157</v>
      </c>
      <c r="C234" s="104" t="s">
        <v>434</v>
      </c>
      <c r="D234" s="143" t="s">
        <v>1158</v>
      </c>
      <c r="E234" s="104">
        <v>3</v>
      </c>
      <c r="F234" s="104">
        <v>3</v>
      </c>
      <c r="G234" s="113">
        <v>0</v>
      </c>
      <c r="H234" s="104">
        <v>0.4</v>
      </c>
      <c r="I234" s="156" t="s">
        <v>556</v>
      </c>
      <c r="J234" s="149" t="s">
        <v>558</v>
      </c>
      <c r="K234" s="146" t="s">
        <v>208</v>
      </c>
    </row>
    <row r="235" spans="1:16" ht="25.5" x14ac:dyDescent="0.2">
      <c r="A235">
        <v>225</v>
      </c>
      <c r="B235" s="102" t="s">
        <v>1159</v>
      </c>
      <c r="C235" s="104" t="s">
        <v>434</v>
      </c>
      <c r="D235" s="143" t="s">
        <v>1160</v>
      </c>
      <c r="E235" s="104">
        <v>3</v>
      </c>
      <c r="F235" s="104">
        <v>3</v>
      </c>
      <c r="G235" s="113">
        <v>0</v>
      </c>
      <c r="H235" s="104">
        <v>0.4</v>
      </c>
      <c r="I235" s="156" t="s">
        <v>574</v>
      </c>
      <c r="J235" s="149" t="s">
        <v>558</v>
      </c>
      <c r="K235" s="146" t="s">
        <v>208</v>
      </c>
    </row>
    <row r="236" spans="1:16" ht="25.5" x14ac:dyDescent="0.2">
      <c r="A236">
        <v>229</v>
      </c>
      <c r="B236" s="102" t="s">
        <v>1161</v>
      </c>
      <c r="C236" s="104" t="s">
        <v>434</v>
      </c>
      <c r="D236" s="143" t="s">
        <v>1162</v>
      </c>
      <c r="E236" s="104">
        <v>3</v>
      </c>
      <c r="F236" s="104">
        <v>3</v>
      </c>
      <c r="G236" s="113">
        <v>0</v>
      </c>
      <c r="H236" s="104">
        <v>0.4</v>
      </c>
      <c r="I236" s="156" t="s">
        <v>579</v>
      </c>
      <c r="J236" s="107" t="s">
        <v>558</v>
      </c>
      <c r="K236" s="102" t="s">
        <v>208</v>
      </c>
    </row>
    <row r="237" spans="1:16" ht="25.5" x14ac:dyDescent="0.2">
      <c r="A237">
        <v>230</v>
      </c>
      <c r="B237" s="102" t="s">
        <v>1163</v>
      </c>
      <c r="C237" s="104" t="s">
        <v>434</v>
      </c>
      <c r="D237" s="143" t="s">
        <v>1164</v>
      </c>
      <c r="E237" s="104">
        <v>3</v>
      </c>
      <c r="F237" s="104">
        <v>3</v>
      </c>
      <c r="G237" s="113">
        <v>0</v>
      </c>
      <c r="H237" s="104">
        <v>0.4</v>
      </c>
      <c r="I237" s="156" t="s">
        <v>493</v>
      </c>
      <c r="J237" s="107" t="s">
        <v>558</v>
      </c>
      <c r="K237" s="102" t="s">
        <v>208</v>
      </c>
    </row>
    <row r="238" spans="1:16" ht="25.5" x14ac:dyDescent="0.2">
      <c r="A238">
        <v>231</v>
      </c>
      <c r="B238" s="102" t="s">
        <v>1165</v>
      </c>
      <c r="C238" s="104" t="s">
        <v>434</v>
      </c>
      <c r="D238" s="143" t="s">
        <v>1162</v>
      </c>
      <c r="E238" s="104">
        <v>3</v>
      </c>
      <c r="F238" s="104">
        <v>3</v>
      </c>
      <c r="G238" s="113">
        <v>0</v>
      </c>
      <c r="H238" s="104">
        <v>0.4</v>
      </c>
      <c r="I238" s="156" t="s">
        <v>579</v>
      </c>
      <c r="J238" s="107" t="s">
        <v>558</v>
      </c>
      <c r="K238" s="102" t="s">
        <v>208</v>
      </c>
    </row>
    <row r="239" spans="1:16" ht="25.5" x14ac:dyDescent="0.2">
      <c r="A239">
        <v>232</v>
      </c>
      <c r="B239" s="102" t="s">
        <v>1166</v>
      </c>
      <c r="C239" s="104" t="s">
        <v>434</v>
      </c>
      <c r="D239" s="143" t="s">
        <v>1167</v>
      </c>
      <c r="E239" s="104">
        <v>3</v>
      </c>
      <c r="F239" s="104">
        <v>3</v>
      </c>
      <c r="G239" s="113">
        <v>0</v>
      </c>
      <c r="H239" s="104">
        <v>0.4</v>
      </c>
      <c r="I239" s="156" t="s">
        <v>573</v>
      </c>
      <c r="J239" s="107" t="s">
        <v>555</v>
      </c>
      <c r="K239" s="102" t="s">
        <v>208</v>
      </c>
    </row>
    <row r="240" spans="1:16" ht="25.5" x14ac:dyDescent="0.2">
      <c r="A240">
        <v>135</v>
      </c>
      <c r="B240" s="104" t="s">
        <v>1168</v>
      </c>
      <c r="C240" s="104" t="s">
        <v>434</v>
      </c>
      <c r="D240" s="112" t="s">
        <v>539</v>
      </c>
      <c r="E240" s="104">
        <v>4</v>
      </c>
      <c r="F240" s="104">
        <v>4</v>
      </c>
      <c r="G240" s="113">
        <v>0</v>
      </c>
      <c r="H240" s="104">
        <v>0.4</v>
      </c>
      <c r="I240" s="102" t="s">
        <v>1169</v>
      </c>
      <c r="J240" s="107" t="s">
        <v>443</v>
      </c>
      <c r="K240" s="104" t="s">
        <v>222</v>
      </c>
    </row>
    <row r="241" spans="1:16" ht="63.75" x14ac:dyDescent="0.2">
      <c r="A241">
        <v>77</v>
      </c>
      <c r="B241" s="102" t="s">
        <v>1170</v>
      </c>
      <c r="C241" s="102" t="s">
        <v>477</v>
      </c>
      <c r="D241" s="143" t="s">
        <v>1171</v>
      </c>
      <c r="E241" s="195">
        <v>60</v>
      </c>
      <c r="F241" s="195">
        <v>60</v>
      </c>
      <c r="G241" s="195">
        <v>0</v>
      </c>
      <c r="H241" s="195">
        <v>10</v>
      </c>
      <c r="I241" s="102" t="s">
        <v>439</v>
      </c>
      <c r="J241" s="147" t="s">
        <v>503</v>
      </c>
      <c r="K241" s="102" t="s">
        <v>204</v>
      </c>
    </row>
    <row r="242" spans="1:16" ht="25.5" x14ac:dyDescent="0.2">
      <c r="A242">
        <v>249</v>
      </c>
      <c r="B242" s="102" t="s">
        <v>1172</v>
      </c>
      <c r="C242" s="104" t="s">
        <v>434</v>
      </c>
      <c r="D242" s="198" t="s">
        <v>1173</v>
      </c>
      <c r="E242" s="195">
        <v>3</v>
      </c>
      <c r="F242" s="195">
        <v>3</v>
      </c>
      <c r="G242" s="195">
        <v>0</v>
      </c>
      <c r="H242" s="195">
        <v>0.4</v>
      </c>
      <c r="I242" s="199">
        <v>45931</v>
      </c>
      <c r="J242" s="147" t="s">
        <v>499</v>
      </c>
      <c r="K242" s="102" t="s">
        <v>1174</v>
      </c>
    </row>
    <row r="243" spans="1:16" ht="63.75" x14ac:dyDescent="0.2">
      <c r="A243">
        <v>56</v>
      </c>
      <c r="B243" s="102" t="s">
        <v>1175</v>
      </c>
      <c r="C243" s="102" t="s">
        <v>474</v>
      </c>
      <c r="D243" s="143" t="s">
        <v>1176</v>
      </c>
      <c r="E243" s="195">
        <v>105</v>
      </c>
      <c r="F243" s="195">
        <v>105</v>
      </c>
      <c r="G243" s="195">
        <v>0</v>
      </c>
      <c r="H243" s="195">
        <v>0.4</v>
      </c>
      <c r="I243" s="102" t="s">
        <v>519</v>
      </c>
      <c r="J243" s="147" t="s">
        <v>1177</v>
      </c>
      <c r="K243" s="102" t="s">
        <v>382</v>
      </c>
    </row>
    <row r="244" spans="1:16" ht="25.5" x14ac:dyDescent="0.2">
      <c r="A244">
        <v>40</v>
      </c>
      <c r="B244" s="102" t="s">
        <v>1178</v>
      </c>
      <c r="C244" s="102" t="s">
        <v>1179</v>
      </c>
      <c r="D244" s="143" t="s">
        <v>1180</v>
      </c>
      <c r="E244" s="195">
        <v>8</v>
      </c>
      <c r="F244" s="195">
        <v>8</v>
      </c>
      <c r="G244" s="195">
        <v>0</v>
      </c>
      <c r="H244" s="195">
        <v>0.4</v>
      </c>
      <c r="I244" s="102" t="s">
        <v>1181</v>
      </c>
      <c r="J244" s="147" t="s">
        <v>1182</v>
      </c>
      <c r="K244" s="102" t="s">
        <v>1183</v>
      </c>
    </row>
    <row r="245" spans="1:16" ht="25.5" x14ac:dyDescent="0.2">
      <c r="A245">
        <v>82</v>
      </c>
      <c r="B245" s="102" t="s">
        <v>1184</v>
      </c>
      <c r="C245" s="102" t="s">
        <v>480</v>
      </c>
      <c r="D245" s="143" t="s">
        <v>1185</v>
      </c>
      <c r="E245" s="195">
        <v>50</v>
      </c>
      <c r="F245" s="195">
        <v>50</v>
      </c>
      <c r="G245" s="195">
        <v>0</v>
      </c>
      <c r="H245" s="195">
        <v>0.4</v>
      </c>
      <c r="I245" s="102" t="s">
        <v>520</v>
      </c>
      <c r="J245" s="147" t="s">
        <v>496</v>
      </c>
      <c r="K245" s="102" t="s">
        <v>1183</v>
      </c>
    </row>
    <row r="246" spans="1:16" ht="25.5" x14ac:dyDescent="0.2">
      <c r="A246">
        <v>36</v>
      </c>
      <c r="B246" s="102" t="s">
        <v>1186</v>
      </c>
      <c r="C246" s="102" t="s">
        <v>1187</v>
      </c>
      <c r="D246" s="143" t="s">
        <v>1188</v>
      </c>
      <c r="E246" s="195">
        <v>15</v>
      </c>
      <c r="F246" s="195">
        <v>15</v>
      </c>
      <c r="G246" s="195">
        <v>0</v>
      </c>
      <c r="H246" s="195">
        <v>10</v>
      </c>
      <c r="I246" s="102" t="s">
        <v>467</v>
      </c>
      <c r="J246" s="147" t="s">
        <v>460</v>
      </c>
      <c r="K246" s="102" t="s">
        <v>1189</v>
      </c>
    </row>
    <row r="247" spans="1:16" ht="25.5" x14ac:dyDescent="0.2">
      <c r="A247">
        <v>132</v>
      </c>
      <c r="B247" s="104" t="s">
        <v>1190</v>
      </c>
      <c r="C247" s="104" t="s">
        <v>434</v>
      </c>
      <c r="D247" s="115" t="s">
        <v>1191</v>
      </c>
      <c r="E247" s="195">
        <v>4</v>
      </c>
      <c r="F247" s="195">
        <v>4</v>
      </c>
      <c r="G247" s="195">
        <v>0</v>
      </c>
      <c r="H247" s="195">
        <v>0.4</v>
      </c>
      <c r="I247" s="102" t="s">
        <v>1192</v>
      </c>
      <c r="J247" s="107" t="s">
        <v>443</v>
      </c>
      <c r="K247" s="104" t="s">
        <v>1189</v>
      </c>
    </row>
    <row r="248" spans="1:16" ht="25.5" x14ac:dyDescent="0.2">
      <c r="A248">
        <v>17</v>
      </c>
      <c r="B248" s="102" t="s">
        <v>1193</v>
      </c>
      <c r="C248" s="102" t="s">
        <v>434</v>
      </c>
      <c r="D248" s="143" t="s">
        <v>1194</v>
      </c>
      <c r="E248" s="195">
        <v>10</v>
      </c>
      <c r="F248" s="195">
        <v>10</v>
      </c>
      <c r="G248" s="195">
        <v>0</v>
      </c>
      <c r="H248" s="195">
        <v>0.4</v>
      </c>
      <c r="I248" s="102" t="s">
        <v>1195</v>
      </c>
      <c r="J248" s="147" t="s">
        <v>503</v>
      </c>
      <c r="K248" s="102" t="s">
        <v>345</v>
      </c>
    </row>
    <row r="249" spans="1:16" ht="25.5" x14ac:dyDescent="0.2">
      <c r="A249">
        <v>254</v>
      </c>
      <c r="B249" s="102" t="s">
        <v>1196</v>
      </c>
      <c r="C249" s="104" t="s">
        <v>434</v>
      </c>
      <c r="D249" s="198" t="s">
        <v>1197</v>
      </c>
      <c r="E249" s="102">
        <v>10</v>
      </c>
      <c r="F249" s="102">
        <v>10</v>
      </c>
      <c r="G249" s="110">
        <v>0</v>
      </c>
      <c r="H249" s="102">
        <v>0.4</v>
      </c>
      <c r="I249" s="199" t="s">
        <v>584</v>
      </c>
      <c r="J249" s="147" t="s">
        <v>503</v>
      </c>
      <c r="K249" s="102" t="s">
        <v>600</v>
      </c>
    </row>
    <row r="250" spans="1:16" ht="25.5" x14ac:dyDescent="0.2">
      <c r="A250">
        <v>259</v>
      </c>
      <c r="B250" s="102" t="s">
        <v>1198</v>
      </c>
      <c r="C250" s="104" t="s">
        <v>434</v>
      </c>
      <c r="D250" s="198" t="s">
        <v>1199</v>
      </c>
      <c r="E250" s="102">
        <v>5</v>
      </c>
      <c r="F250" s="102">
        <v>5</v>
      </c>
      <c r="G250" s="110">
        <v>0</v>
      </c>
      <c r="H250" s="102">
        <v>0.4</v>
      </c>
      <c r="I250" s="199" t="s">
        <v>563</v>
      </c>
      <c r="J250" s="147" t="s">
        <v>503</v>
      </c>
      <c r="K250" s="102" t="s">
        <v>600</v>
      </c>
    </row>
    <row r="251" spans="1:16" ht="25.5" x14ac:dyDescent="0.2">
      <c r="A251">
        <v>260</v>
      </c>
      <c r="B251" s="102" t="s">
        <v>1200</v>
      </c>
      <c r="C251" s="104" t="s">
        <v>434</v>
      </c>
      <c r="D251" s="198" t="s">
        <v>1201</v>
      </c>
      <c r="E251" s="102">
        <v>5</v>
      </c>
      <c r="F251" s="102">
        <v>5</v>
      </c>
      <c r="G251" s="110">
        <v>0</v>
      </c>
      <c r="H251" s="102">
        <v>0.4</v>
      </c>
      <c r="I251" s="199" t="s">
        <v>1202</v>
      </c>
      <c r="J251" s="147" t="s">
        <v>460</v>
      </c>
      <c r="K251" s="102" t="s">
        <v>600</v>
      </c>
    </row>
    <row r="252" spans="1:16" ht="25.5" x14ac:dyDescent="0.2">
      <c r="A252">
        <v>261</v>
      </c>
      <c r="B252" s="102" t="s">
        <v>1203</v>
      </c>
      <c r="C252" s="104" t="s">
        <v>434</v>
      </c>
      <c r="D252" s="198" t="s">
        <v>1201</v>
      </c>
      <c r="E252" s="102">
        <v>10</v>
      </c>
      <c r="F252" s="102">
        <v>10</v>
      </c>
      <c r="G252" s="110">
        <v>0</v>
      </c>
      <c r="H252" s="102">
        <v>0.4</v>
      </c>
      <c r="I252" s="199" t="s">
        <v>504</v>
      </c>
      <c r="J252" s="147" t="s">
        <v>460</v>
      </c>
      <c r="K252" s="102" t="s">
        <v>600</v>
      </c>
    </row>
    <row r="253" spans="1:16" ht="25.5" x14ac:dyDescent="0.2">
      <c r="A253">
        <v>262</v>
      </c>
      <c r="B253" s="102" t="s">
        <v>1204</v>
      </c>
      <c r="C253" s="104" t="s">
        <v>434</v>
      </c>
      <c r="D253" s="198" t="s">
        <v>1201</v>
      </c>
      <c r="E253" s="102">
        <v>10</v>
      </c>
      <c r="F253" s="102">
        <v>10</v>
      </c>
      <c r="G253" s="110">
        <v>0</v>
      </c>
      <c r="H253" s="102">
        <v>0.4</v>
      </c>
      <c r="I253" s="199" t="s">
        <v>1205</v>
      </c>
      <c r="J253" s="147" t="s">
        <v>460</v>
      </c>
      <c r="K253" s="102" t="s">
        <v>600</v>
      </c>
    </row>
    <row r="254" spans="1:16" ht="25.5" x14ac:dyDescent="0.2">
      <c r="A254">
        <v>263</v>
      </c>
      <c r="B254" s="102" t="s">
        <v>1206</v>
      </c>
      <c r="C254" s="104" t="s">
        <v>434</v>
      </c>
      <c r="D254" s="198" t="s">
        <v>1201</v>
      </c>
      <c r="E254" s="102">
        <v>10</v>
      </c>
      <c r="F254" s="102">
        <v>10</v>
      </c>
      <c r="G254" s="110">
        <v>0</v>
      </c>
      <c r="H254" s="102">
        <v>0.4</v>
      </c>
      <c r="I254" s="199" t="s">
        <v>492</v>
      </c>
      <c r="J254" s="147" t="s">
        <v>460</v>
      </c>
      <c r="K254" s="102" t="s">
        <v>600</v>
      </c>
    </row>
    <row r="255" spans="1:16" ht="38.25" x14ac:dyDescent="0.2">
      <c r="A255">
        <v>264</v>
      </c>
      <c r="B255" s="102" t="s">
        <v>1207</v>
      </c>
      <c r="C255" s="104" t="s">
        <v>434</v>
      </c>
      <c r="D255" s="198" t="s">
        <v>1208</v>
      </c>
      <c r="E255" s="102">
        <v>10</v>
      </c>
      <c r="F255" s="102">
        <v>10</v>
      </c>
      <c r="G255" s="110">
        <v>0</v>
      </c>
      <c r="H255" s="102">
        <v>0.4</v>
      </c>
      <c r="I255" s="199" t="s">
        <v>489</v>
      </c>
      <c r="J255" s="147" t="s">
        <v>498</v>
      </c>
      <c r="K255" s="102" t="s">
        <v>600</v>
      </c>
    </row>
    <row r="256" spans="1:16" ht="25.5" x14ac:dyDescent="0.2">
      <c r="A256">
        <v>265</v>
      </c>
      <c r="B256" s="102" t="s">
        <v>1209</v>
      </c>
      <c r="C256" s="104" t="s">
        <v>434</v>
      </c>
      <c r="D256" s="198" t="s">
        <v>1210</v>
      </c>
      <c r="E256" s="102">
        <v>10</v>
      </c>
      <c r="F256" s="102">
        <v>10</v>
      </c>
      <c r="G256" s="110">
        <v>0</v>
      </c>
      <c r="H256" s="102">
        <v>0.4</v>
      </c>
      <c r="I256" s="199" t="s">
        <v>597</v>
      </c>
      <c r="J256" s="147" t="s">
        <v>498</v>
      </c>
      <c r="K256" s="102" t="s">
        <v>600</v>
      </c>
    </row>
    <row r="257" spans="1:16" ht="25.5" x14ac:dyDescent="0.2">
      <c r="A257">
        <v>37</v>
      </c>
      <c r="B257" s="102" t="s">
        <v>1211</v>
      </c>
      <c r="C257" s="102" t="s">
        <v>434</v>
      </c>
      <c r="D257" s="143" t="s">
        <v>1212</v>
      </c>
      <c r="E257" s="195">
        <v>10</v>
      </c>
      <c r="F257" s="195">
        <v>10</v>
      </c>
      <c r="G257" s="195">
        <v>0</v>
      </c>
      <c r="H257" s="195">
        <v>0.4</v>
      </c>
      <c r="I257" s="102" t="s">
        <v>1213</v>
      </c>
      <c r="J257" s="147" t="s">
        <v>509</v>
      </c>
      <c r="K257" s="102" t="s">
        <v>383</v>
      </c>
    </row>
    <row r="258" spans="1:16" ht="38.25" x14ac:dyDescent="0.2">
      <c r="A258">
        <v>60</v>
      </c>
      <c r="B258" s="142" t="s">
        <v>1214</v>
      </c>
      <c r="C258" s="142" t="s">
        <v>457</v>
      </c>
      <c r="D258" s="142" t="s">
        <v>1215</v>
      </c>
      <c r="E258" s="195">
        <v>50</v>
      </c>
      <c r="F258" s="195">
        <v>35</v>
      </c>
      <c r="G258" s="195">
        <v>15</v>
      </c>
      <c r="H258" s="195">
        <v>10</v>
      </c>
      <c r="I258" s="102" t="s">
        <v>464</v>
      </c>
      <c r="J258" s="147" t="s">
        <v>463</v>
      </c>
      <c r="K258" s="102" t="s">
        <v>533</v>
      </c>
    </row>
    <row r="259" spans="1:16" ht="51" x14ac:dyDescent="0.2">
      <c r="A259">
        <v>95</v>
      </c>
      <c r="B259" s="102" t="s">
        <v>1216</v>
      </c>
      <c r="C259" s="102" t="s">
        <v>680</v>
      </c>
      <c r="D259" s="143" t="s">
        <v>1217</v>
      </c>
      <c r="E259" s="195">
        <v>600</v>
      </c>
      <c r="F259" s="195">
        <v>600</v>
      </c>
      <c r="G259" s="195">
        <v>0</v>
      </c>
      <c r="H259" s="195">
        <v>6</v>
      </c>
      <c r="I259" s="110" t="s">
        <v>501</v>
      </c>
      <c r="J259" s="147" t="s">
        <v>1218</v>
      </c>
      <c r="K259" s="102" t="s">
        <v>533</v>
      </c>
    </row>
    <row r="260" spans="1:16" ht="38.25" x14ac:dyDescent="0.2">
      <c r="A260">
        <v>21</v>
      </c>
      <c r="B260" s="102" t="s">
        <v>1219</v>
      </c>
      <c r="C260" s="102" t="s">
        <v>1220</v>
      </c>
      <c r="D260" s="143" t="s">
        <v>1221</v>
      </c>
      <c r="E260" s="195">
        <v>15</v>
      </c>
      <c r="F260" s="195">
        <v>15</v>
      </c>
      <c r="G260" s="195">
        <v>0</v>
      </c>
      <c r="H260" s="195">
        <v>0.4</v>
      </c>
      <c r="I260" s="102" t="s">
        <v>1222</v>
      </c>
      <c r="J260" s="147" t="s">
        <v>469</v>
      </c>
      <c r="K260" s="102" t="s">
        <v>527</v>
      </c>
    </row>
    <row r="261" spans="1:16" ht="38.25" x14ac:dyDescent="0.2">
      <c r="A261">
        <v>102</v>
      </c>
      <c r="B261" s="142" t="s">
        <v>1223</v>
      </c>
      <c r="C261" s="142" t="s">
        <v>1224</v>
      </c>
      <c r="D261" s="142" t="s">
        <v>1225</v>
      </c>
      <c r="E261" s="195">
        <v>5</v>
      </c>
      <c r="F261" s="195">
        <v>5</v>
      </c>
      <c r="G261" s="195">
        <v>0</v>
      </c>
      <c r="H261" s="195">
        <v>0.4</v>
      </c>
      <c r="I261" s="102" t="s">
        <v>521</v>
      </c>
      <c r="J261" s="147" t="s">
        <v>1226</v>
      </c>
      <c r="K261" s="102" t="s">
        <v>527</v>
      </c>
    </row>
    <row r="262" spans="1:16" ht="25.5" x14ac:dyDescent="0.2">
      <c r="A262">
        <v>4</v>
      </c>
      <c r="B262" s="102" t="s">
        <v>1227</v>
      </c>
      <c r="C262" s="102" t="s">
        <v>435</v>
      </c>
      <c r="D262" s="143" t="s">
        <v>1228</v>
      </c>
      <c r="E262" s="195">
        <v>10</v>
      </c>
      <c r="F262" s="195">
        <v>10</v>
      </c>
      <c r="G262" s="195">
        <v>0</v>
      </c>
      <c r="H262" s="195">
        <v>0.4</v>
      </c>
      <c r="I262" s="102"/>
      <c r="J262" s="147" t="s">
        <v>497</v>
      </c>
      <c r="K262" s="102"/>
    </row>
    <row r="263" spans="1:16" ht="25.5" x14ac:dyDescent="0.2">
      <c r="A263">
        <v>8</v>
      </c>
      <c r="B263" s="102" t="s">
        <v>1229</v>
      </c>
      <c r="C263" s="102" t="s">
        <v>1230</v>
      </c>
      <c r="D263" s="143" t="s">
        <v>1231</v>
      </c>
      <c r="E263" s="195">
        <v>10</v>
      </c>
      <c r="F263" s="195">
        <v>10</v>
      </c>
      <c r="G263" s="195">
        <v>0</v>
      </c>
      <c r="H263" s="195">
        <v>0.4</v>
      </c>
      <c r="I263" s="102"/>
      <c r="J263" s="147"/>
      <c r="K263" s="102"/>
    </row>
    <row r="264" spans="1:16" ht="25.5" x14ac:dyDescent="0.2">
      <c r="A264">
        <v>19</v>
      </c>
      <c r="B264" s="102" t="s">
        <v>1232</v>
      </c>
      <c r="C264" s="102" t="s">
        <v>435</v>
      </c>
      <c r="D264" s="143" t="s">
        <v>1233</v>
      </c>
      <c r="E264" s="195">
        <v>10</v>
      </c>
      <c r="F264" s="195">
        <v>10</v>
      </c>
      <c r="G264" s="195">
        <v>0</v>
      </c>
      <c r="H264" s="195">
        <v>0.4</v>
      </c>
      <c r="I264" s="102"/>
      <c r="J264" s="147" t="s">
        <v>497</v>
      </c>
      <c r="K264" s="102"/>
    </row>
    <row r="265" spans="1:16" ht="25.5" x14ac:dyDescent="0.2">
      <c r="A265">
        <v>20</v>
      </c>
      <c r="B265" s="102" t="s">
        <v>1234</v>
      </c>
      <c r="C265" s="102" t="s">
        <v>438</v>
      </c>
      <c r="D265" s="143" t="s">
        <v>1235</v>
      </c>
      <c r="E265" s="195">
        <v>15</v>
      </c>
      <c r="F265" s="195">
        <v>15</v>
      </c>
      <c r="G265" s="195">
        <v>0</v>
      </c>
      <c r="H265" s="195">
        <v>0.4</v>
      </c>
      <c r="I265" s="102"/>
      <c r="J265" s="147" t="s">
        <v>497</v>
      </c>
      <c r="K265" s="102"/>
    </row>
    <row r="266" spans="1:16" ht="25.5" x14ac:dyDescent="0.2">
      <c r="A266">
        <v>22</v>
      </c>
      <c r="B266" s="102" t="s">
        <v>1236</v>
      </c>
      <c r="C266" s="102" t="s">
        <v>435</v>
      </c>
      <c r="D266" s="143" t="s">
        <v>1237</v>
      </c>
      <c r="E266" s="195">
        <v>4</v>
      </c>
      <c r="F266" s="195">
        <v>4</v>
      </c>
      <c r="G266" s="195">
        <v>0</v>
      </c>
      <c r="H266" s="195">
        <v>0.4</v>
      </c>
      <c r="I266" s="102"/>
      <c r="J266" s="147" t="s">
        <v>497</v>
      </c>
      <c r="K266" s="102"/>
    </row>
    <row r="267" spans="1:16" ht="25.5" x14ac:dyDescent="0.2">
      <c r="A267">
        <v>33</v>
      </c>
      <c r="B267" s="102" t="s">
        <v>1238</v>
      </c>
      <c r="C267" s="102" t="s">
        <v>435</v>
      </c>
      <c r="D267" s="143" t="s">
        <v>1239</v>
      </c>
      <c r="E267" s="195">
        <v>6</v>
      </c>
      <c r="F267" s="195">
        <v>6</v>
      </c>
      <c r="G267" s="195">
        <v>0</v>
      </c>
      <c r="H267" s="195">
        <v>0.4</v>
      </c>
      <c r="I267" s="102"/>
      <c r="J267" s="147" t="s">
        <v>497</v>
      </c>
      <c r="K267" s="102"/>
    </row>
    <row r="268" spans="1:16" ht="25.5" x14ac:dyDescent="0.2">
      <c r="A268">
        <v>35</v>
      </c>
      <c r="B268" s="102" t="s">
        <v>1240</v>
      </c>
      <c r="C268" s="102" t="s">
        <v>438</v>
      </c>
      <c r="D268" s="143" t="s">
        <v>1241</v>
      </c>
      <c r="E268" s="195">
        <v>15</v>
      </c>
      <c r="F268" s="195">
        <v>15</v>
      </c>
      <c r="G268" s="195">
        <v>0</v>
      </c>
      <c r="H268" s="195">
        <v>0.4</v>
      </c>
      <c r="I268" s="102"/>
      <c r="J268" s="147" t="s">
        <v>497</v>
      </c>
      <c r="K268" s="102"/>
    </row>
    <row r="269" spans="1:16" ht="25.5" x14ac:dyDescent="0.2">
      <c r="A269">
        <v>38</v>
      </c>
      <c r="B269" s="102" t="s">
        <v>1242</v>
      </c>
      <c r="C269" s="102" t="s">
        <v>434</v>
      </c>
      <c r="D269" s="143" t="s">
        <v>1243</v>
      </c>
      <c r="E269" s="195">
        <v>5</v>
      </c>
      <c r="F269" s="195">
        <v>5</v>
      </c>
      <c r="G269" s="195">
        <v>0</v>
      </c>
      <c r="H269" s="195">
        <v>0.4</v>
      </c>
      <c r="I269" s="102"/>
      <c r="J269" s="147" t="s">
        <v>497</v>
      </c>
      <c r="K269" s="102"/>
    </row>
    <row r="270" spans="1:16" ht="63.75" x14ac:dyDescent="0.2">
      <c r="A270">
        <v>39</v>
      </c>
      <c r="B270" s="102" t="s">
        <v>1244</v>
      </c>
      <c r="C270" s="102" t="s">
        <v>1245</v>
      </c>
      <c r="D270" s="143" t="s">
        <v>1246</v>
      </c>
      <c r="E270" s="195">
        <v>14</v>
      </c>
      <c r="F270" s="195">
        <v>14</v>
      </c>
      <c r="G270" s="195">
        <v>0</v>
      </c>
      <c r="H270" s="195">
        <v>0.4</v>
      </c>
      <c r="I270" s="102"/>
      <c r="J270" s="147" t="s">
        <v>497</v>
      </c>
      <c r="K270" s="102"/>
    </row>
    <row r="271" spans="1:16" ht="25.5" x14ac:dyDescent="0.2">
      <c r="A271">
        <v>57</v>
      </c>
      <c r="B271" s="102" t="s">
        <v>1247</v>
      </c>
      <c r="C271" s="102" t="s">
        <v>1248</v>
      </c>
      <c r="D271" s="143" t="s">
        <v>1249</v>
      </c>
      <c r="E271" s="195">
        <v>10</v>
      </c>
      <c r="F271" s="195">
        <v>10</v>
      </c>
      <c r="G271" s="195">
        <v>0</v>
      </c>
      <c r="H271" s="195">
        <v>0.4</v>
      </c>
      <c r="I271" s="102"/>
      <c r="J271" s="147" t="s">
        <v>497</v>
      </c>
      <c r="K271" s="102"/>
    </row>
    <row r="272" spans="1:16" ht="25.5" x14ac:dyDescent="0.2">
      <c r="A272">
        <v>58</v>
      </c>
      <c r="B272" s="102" t="s">
        <v>1250</v>
      </c>
      <c r="C272" s="102" t="s">
        <v>1248</v>
      </c>
      <c r="D272" s="143" t="s">
        <v>1249</v>
      </c>
      <c r="E272" s="195">
        <v>10</v>
      </c>
      <c r="F272" s="195">
        <v>10</v>
      </c>
      <c r="G272" s="195">
        <v>0</v>
      </c>
      <c r="H272" s="195">
        <v>0.4</v>
      </c>
      <c r="I272" s="102"/>
      <c r="J272" s="147" t="s">
        <v>497</v>
      </c>
      <c r="K272" s="102"/>
    </row>
    <row r="273" spans="1:16" ht="38.25" x14ac:dyDescent="0.2">
      <c r="A273">
        <v>94</v>
      </c>
      <c r="B273" s="102" t="s">
        <v>1251</v>
      </c>
      <c r="C273" s="102" t="s">
        <v>1252</v>
      </c>
      <c r="D273" s="102" t="s">
        <v>1253</v>
      </c>
      <c r="E273" s="195">
        <v>288.7</v>
      </c>
      <c r="F273" s="195">
        <v>288.7</v>
      </c>
      <c r="G273" s="195">
        <v>0</v>
      </c>
      <c r="H273" s="195">
        <v>10</v>
      </c>
      <c r="I273" s="110"/>
      <c r="J273" s="147"/>
      <c r="K273" s="102"/>
    </row>
    <row r="274" spans="1:16" ht="38.25" x14ac:dyDescent="0.2">
      <c r="A274">
        <v>100</v>
      </c>
      <c r="B274" s="142" t="s">
        <v>452</v>
      </c>
      <c r="C274" s="142" t="s">
        <v>454</v>
      </c>
      <c r="D274" s="142" t="s">
        <v>453</v>
      </c>
      <c r="E274" s="195">
        <v>10</v>
      </c>
      <c r="F274" s="195">
        <v>10</v>
      </c>
      <c r="G274" s="195">
        <v>0</v>
      </c>
      <c r="H274" s="195">
        <v>0.4</v>
      </c>
      <c r="I274" s="102"/>
      <c r="J274" s="147"/>
      <c r="K274" s="102"/>
    </row>
    <row r="275" spans="1:16" ht="25.5" x14ac:dyDescent="0.2">
      <c r="A275">
        <v>101</v>
      </c>
      <c r="B275" s="142" t="s">
        <v>1254</v>
      </c>
      <c r="C275" s="142" t="s">
        <v>1255</v>
      </c>
      <c r="D275" s="142" t="s">
        <v>1256</v>
      </c>
      <c r="E275" s="195">
        <v>12</v>
      </c>
      <c r="F275" s="195">
        <v>12</v>
      </c>
      <c r="G275" s="195">
        <v>0</v>
      </c>
      <c r="H275" s="195">
        <v>0.4</v>
      </c>
      <c r="I275" s="102"/>
      <c r="J275" s="147" t="s">
        <v>497</v>
      </c>
      <c r="K275" s="102"/>
    </row>
    <row r="276" spans="1:16" ht="25.5" x14ac:dyDescent="0.2">
      <c r="A276">
        <v>103</v>
      </c>
      <c r="B276" s="104" t="s">
        <v>1257</v>
      </c>
      <c r="C276" s="104" t="s">
        <v>434</v>
      </c>
      <c r="D276" s="115" t="s">
        <v>1258</v>
      </c>
      <c r="E276" s="104">
        <v>4</v>
      </c>
      <c r="F276" s="104">
        <v>4</v>
      </c>
      <c r="G276" s="113">
        <v>0</v>
      </c>
      <c r="H276" s="104">
        <v>0.22</v>
      </c>
      <c r="I276" s="104"/>
      <c r="J276" s="107"/>
      <c r="K276" s="104"/>
    </row>
    <row r="277" spans="1:16" ht="25.5" x14ac:dyDescent="0.2">
      <c r="A277">
        <v>110</v>
      </c>
      <c r="B277" s="157" t="s">
        <v>1259</v>
      </c>
      <c r="C277" s="104" t="s">
        <v>434</v>
      </c>
      <c r="D277" s="115" t="s">
        <v>1260</v>
      </c>
      <c r="E277" s="104">
        <v>5</v>
      </c>
      <c r="F277" s="104">
        <v>5</v>
      </c>
      <c r="G277" s="113">
        <v>0</v>
      </c>
      <c r="H277" s="104">
        <v>0.4</v>
      </c>
      <c r="I277" s="104"/>
      <c r="J277" s="107"/>
      <c r="K277" s="104"/>
    </row>
    <row r="278" spans="1:16" x14ac:dyDescent="0.2"/>
    <row r="279" spans="1:16" x14ac:dyDescent="0.2"/>
    <row r="280" spans="1:16" x14ac:dyDescent="0.2"/>
    <row r="281" spans="1:16" x14ac:dyDescent="0.2"/>
    <row r="282" spans="1:16" x14ac:dyDescent="0.2"/>
    <row r="283" spans="1:16" x14ac:dyDescent="0.2"/>
    <row r="284" spans="1:16" x14ac:dyDescent="0.2"/>
    <row r="285" spans="1:16" x14ac:dyDescent="0.2"/>
    <row r="286" spans="1:16" x14ac:dyDescent="0.2"/>
    <row r="287" spans="1:16" x14ac:dyDescent="0.2"/>
    <row r="288" spans="1:16" x14ac:dyDescent="0.2"/>
    <row r="289" spans="2:16" x14ac:dyDescent="0.2"/>
    <row r="290" spans="2:16" x14ac:dyDescent="0.2"/>
    <row r="291" spans="2:16" x14ac:dyDescent="0.2"/>
    <row r="292" spans="2:16" x14ac:dyDescent="0.2"/>
    <row r="293" spans="2:16" x14ac:dyDescent="0.2"/>
    <row r="294" spans="2:16" x14ac:dyDescent="0.2"/>
    <row r="295" spans="2:16" x14ac:dyDescent="0.2"/>
    <row r="296" spans="2:16" x14ac:dyDescent="0.2"/>
    <row r="297" spans="2:16" x14ac:dyDescent="0.2"/>
    <row r="298" spans="2:16" x14ac:dyDescent="0.2"/>
    <row r="299" spans="2:16" x14ac:dyDescent="0.2"/>
    <row r="300" spans="2:16" x14ac:dyDescent="0.2"/>
    <row r="301" spans="2:16" x14ac:dyDescent="0.2"/>
    <row r="302" spans="2:16" x14ac:dyDescent="0.2"/>
    <row r="303" spans="2:16" x14ac:dyDescent="0.2"/>
    <row r="304" spans="2:16" x14ac:dyDescent="0.2"/>
    <row r="305" spans="2:16" x14ac:dyDescent="0.2"/>
    <row r="306" spans="2:16" x14ac:dyDescent="0.2"/>
    <row r="307" spans="2:16" x14ac:dyDescent="0.2"/>
    <row r="308" spans="2:16" x14ac:dyDescent="0.2"/>
    <row r="309" spans="2:16" x14ac:dyDescent="0.2"/>
    <row r="310" spans="2:16" x14ac:dyDescent="0.2"/>
    <row r="311" spans="2:16" x14ac:dyDescent="0.2"/>
    <row r="312" spans="2:16" x14ac:dyDescent="0.2"/>
    <row r="313" spans="2:16" x14ac:dyDescent="0.2"/>
    <row r="314" spans="2:16" x14ac:dyDescent="0.2"/>
    <row r="315" spans="2:16" x14ac:dyDescent="0.2"/>
    <row r="316" spans="2:16" x14ac:dyDescent="0.2"/>
    <row r="317" spans="2:16" x14ac:dyDescent="0.2"/>
    <row r="318" spans="2:16" x14ac:dyDescent="0.2"/>
    <row r="319" spans="2:16" x14ac:dyDescent="0.2"/>
    <row r="320" spans="2:16" x14ac:dyDescent="0.2"/>
    <row r="321" spans="2:16" x14ac:dyDescent="0.2"/>
    <row r="322" spans="2:16" x14ac:dyDescent="0.2"/>
    <row r="323" spans="2:16" x14ac:dyDescent="0.2"/>
    <row r="324" spans="2:16" x14ac:dyDescent="0.2"/>
    <row r="325" spans="2:16" x14ac:dyDescent="0.2"/>
    <row r="326" spans="2:16" x14ac:dyDescent="0.2"/>
    <row r="327" spans="2:16" x14ac:dyDescent="0.2"/>
    <row r="328" spans="2:16" x14ac:dyDescent="0.2"/>
    <row r="329" spans="2:16" x14ac:dyDescent="0.2"/>
    <row r="330" spans="2:16" x14ac:dyDescent="0.2"/>
    <row r="331" spans="2:16" x14ac:dyDescent="0.2"/>
    <row r="332" spans="2:16" x14ac:dyDescent="0.2"/>
    <row r="333" spans="2:16" x14ac:dyDescent="0.2"/>
    <row r="334" spans="2:16" x14ac:dyDescent="0.2"/>
    <row r="335" spans="2:16" x14ac:dyDescent="0.2"/>
    <row r="336" spans="2:16" x14ac:dyDescent="0.2"/>
    <row r="337" spans="2:16" x14ac:dyDescent="0.2"/>
    <row r="338" spans="2:16" x14ac:dyDescent="0.2"/>
    <row r="339" spans="2:16" x14ac:dyDescent="0.2"/>
    <row r="340" spans="2:16" x14ac:dyDescent="0.2"/>
    <row r="341" spans="2:16" x14ac:dyDescent="0.2"/>
    <row r="342" spans="2:16" x14ac:dyDescent="0.2"/>
    <row r="343" spans="2:16" x14ac:dyDescent="0.2"/>
    <row r="344" spans="2:16" x14ac:dyDescent="0.2"/>
    <row r="345" spans="2:16" x14ac:dyDescent="0.2"/>
    <row r="346" spans="2:16" x14ac:dyDescent="0.2"/>
    <row r="347" spans="2:16" x14ac:dyDescent="0.2"/>
    <row r="348" spans="2:16" x14ac:dyDescent="0.2"/>
    <row r="349" spans="2:16" x14ac:dyDescent="0.2"/>
    <row r="350" spans="2:16" x14ac:dyDescent="0.2"/>
    <row r="351" spans="2:16" x14ac:dyDescent="0.2"/>
    <row r="352" spans="2:16" x14ac:dyDescent="0.2"/>
    <row r="353" spans="2:16" x14ac:dyDescent="0.2"/>
    <row r="354" spans="2:16" x14ac:dyDescent="0.2"/>
    <row r="355" spans="2:16" x14ac:dyDescent="0.2"/>
    <row r="356" spans="2:16" x14ac:dyDescent="0.2"/>
    <row r="357" spans="2:16" x14ac:dyDescent="0.2"/>
    <row r="358" spans="2:16" x14ac:dyDescent="0.2"/>
    <row r="359" spans="2:16" x14ac:dyDescent="0.2"/>
    <row r="360" spans="2:16" x14ac:dyDescent="0.2"/>
    <row r="361" spans="2:16" x14ac:dyDescent="0.2"/>
    <row r="362" spans="2:16" x14ac:dyDescent="0.2"/>
    <row r="363" spans="2:16" x14ac:dyDescent="0.2"/>
    <row r="364" spans="2:16" x14ac:dyDescent="0.2"/>
    <row r="365" spans="2:16" x14ac:dyDescent="0.2"/>
    <row r="366" spans="2:16" x14ac:dyDescent="0.2"/>
    <row r="367" spans="2:16" x14ac:dyDescent="0.2"/>
    <row r="368" spans="2:16" x14ac:dyDescent="0.2"/>
    <row r="369" spans="2:16" x14ac:dyDescent="0.2"/>
    <row r="370" spans="2:16" x14ac:dyDescent="0.2"/>
    <row r="371" spans="2:16" x14ac:dyDescent="0.2"/>
    <row r="372" spans="2:16" x14ac:dyDescent="0.2"/>
    <row r="373" spans="2:16" x14ac:dyDescent="0.2"/>
    <row r="374" spans="2:16" x14ac:dyDescent="0.2"/>
    <row r="375" spans="2:16" x14ac:dyDescent="0.2"/>
    <row r="376" spans="2:16" x14ac:dyDescent="0.2"/>
    <row r="377" spans="2:16" x14ac:dyDescent="0.2"/>
    <row r="378" spans="2:16" x14ac:dyDescent="0.2"/>
    <row r="379" spans="2:16" x14ac:dyDescent="0.2"/>
    <row r="380" spans="2:16" x14ac:dyDescent="0.2"/>
    <row r="381" spans="2:16" x14ac:dyDescent="0.2"/>
    <row r="382" spans="2:16" x14ac:dyDescent="0.2"/>
    <row r="383" spans="2:16" x14ac:dyDescent="0.2"/>
    <row r="384" spans="2:16" x14ac:dyDescent="0.2"/>
    <row r="385" spans="2:16" x14ac:dyDescent="0.2"/>
    <row r="386" spans="2:16" x14ac:dyDescent="0.2"/>
    <row r="387" spans="2:16" x14ac:dyDescent="0.2"/>
    <row r="388" spans="2:16" x14ac:dyDescent="0.2"/>
    <row r="389" spans="2:16" x14ac:dyDescent="0.2"/>
    <row r="390" spans="2:16" x14ac:dyDescent="0.2"/>
    <row r="391" spans="2:16" x14ac:dyDescent="0.2"/>
    <row r="392" spans="2:16" x14ac:dyDescent="0.2"/>
    <row r="393" spans="2:16" x14ac:dyDescent="0.2"/>
    <row r="394" spans="2:16" x14ac:dyDescent="0.2"/>
    <row r="395" spans="2:16" x14ac:dyDescent="0.2"/>
    <row r="396" spans="2:16" x14ac:dyDescent="0.2"/>
    <row r="397" spans="2:16" x14ac:dyDescent="0.2"/>
    <row r="398" spans="2:16" x14ac:dyDescent="0.2"/>
    <row r="399" spans="2:16" x14ac:dyDescent="0.2"/>
    <row r="400" spans="2:16" x14ac:dyDescent="0.2"/>
    <row r="401" spans="2:16" x14ac:dyDescent="0.2"/>
    <row r="402" spans="2:16" x14ac:dyDescent="0.2"/>
    <row r="403" spans="2:16" x14ac:dyDescent="0.2"/>
    <row r="404" spans="2:16" x14ac:dyDescent="0.2"/>
    <row r="405" spans="2:16" x14ac:dyDescent="0.2"/>
    <row r="406" spans="2:16" x14ac:dyDescent="0.2"/>
    <row r="407" spans="2:16" x14ac:dyDescent="0.2"/>
    <row r="408" spans="2:16" x14ac:dyDescent="0.2"/>
    <row r="409" spans="2:16" x14ac:dyDescent="0.2"/>
    <row r="410" spans="2:16" x14ac:dyDescent="0.2"/>
    <row r="411" spans="2:16" x14ac:dyDescent="0.2"/>
    <row r="412" spans="2:16" x14ac:dyDescent="0.2"/>
    <row r="413" spans="2:16" x14ac:dyDescent="0.2"/>
    <row r="414" spans="2:16" x14ac:dyDescent="0.2"/>
    <row r="415" spans="2:16" x14ac:dyDescent="0.2"/>
    <row r="416" spans="2:16" x14ac:dyDescent="0.2"/>
    <row r="417" spans="2:16" x14ac:dyDescent="0.2"/>
    <row r="418" spans="2:16" x14ac:dyDescent="0.2"/>
    <row r="419" spans="2:16" x14ac:dyDescent="0.2"/>
    <row r="420" spans="2:16" x14ac:dyDescent="0.2"/>
    <row r="421" spans="2:16" x14ac:dyDescent="0.2"/>
    <row r="422" spans="2:16" x14ac:dyDescent="0.2"/>
    <row r="423" spans="2:16" x14ac:dyDescent="0.2"/>
    <row r="424" spans="2:16" x14ac:dyDescent="0.2"/>
    <row r="425" spans="2:16" x14ac:dyDescent="0.2"/>
    <row r="426" spans="2:16" x14ac:dyDescent="0.2"/>
    <row r="427" spans="2:16" x14ac:dyDescent="0.2"/>
    <row r="428" spans="2:16" x14ac:dyDescent="0.2"/>
    <row r="429" spans="2:16" x14ac:dyDescent="0.2"/>
    <row r="430" spans="2:16" x14ac:dyDescent="0.2"/>
    <row r="431" spans="2:16" x14ac:dyDescent="0.2"/>
    <row r="432" spans="2:16" x14ac:dyDescent="0.2"/>
    <row r="433" spans="2:16" x14ac:dyDescent="0.2"/>
    <row r="434" spans="2:16" x14ac:dyDescent="0.2"/>
    <row r="435" spans="2:16" x14ac:dyDescent="0.2"/>
    <row r="436" spans="2:16" x14ac:dyDescent="0.2"/>
    <row r="437" spans="2:16" x14ac:dyDescent="0.2"/>
    <row r="438" spans="2:16" x14ac:dyDescent="0.2"/>
    <row r="439" spans="2:16" x14ac:dyDescent="0.2"/>
    <row r="440" spans="2:16" x14ac:dyDescent="0.2"/>
    <row r="441" spans="2:16" x14ac:dyDescent="0.2"/>
    <row r="442" spans="2:16" x14ac:dyDescent="0.2"/>
    <row r="443" spans="2:16" x14ac:dyDescent="0.2"/>
    <row r="444" spans="2:16" x14ac:dyDescent="0.2"/>
    <row r="445" spans="2:16" x14ac:dyDescent="0.2"/>
    <row r="446" spans="2:16" x14ac:dyDescent="0.2"/>
    <row r="447" spans="2:16" x14ac:dyDescent="0.2"/>
    <row r="448" spans="2:16" x14ac:dyDescent="0.2"/>
    <row r="449" spans="2:16" x14ac:dyDescent="0.2"/>
    <row r="450" spans="2:16" x14ac:dyDescent="0.2"/>
    <row r="451" spans="2:16" x14ac:dyDescent="0.2"/>
    <row r="452" spans="2:16" x14ac:dyDescent="0.2"/>
    <row r="453" spans="2:16" x14ac:dyDescent="0.2"/>
    <row r="454" spans="2:16" x14ac:dyDescent="0.2"/>
    <row r="455" spans="2:16" x14ac:dyDescent="0.2"/>
    <row r="456" spans="2:16" x14ac:dyDescent="0.2"/>
    <row r="457" spans="2:16" x14ac:dyDescent="0.2"/>
    <row r="458" spans="2:16" x14ac:dyDescent="0.2"/>
    <row r="459" spans="2:16" x14ac:dyDescent="0.2"/>
    <row r="460" spans="2:16" x14ac:dyDescent="0.2"/>
    <row r="461" spans="2:16" x14ac:dyDescent="0.2"/>
    <row r="462" spans="2:16" x14ac:dyDescent="0.2"/>
    <row r="463" spans="2:16" x14ac:dyDescent="0.2"/>
    <row r="464" spans="2:16" x14ac:dyDescent="0.2"/>
    <row r="465" spans="2:16" x14ac:dyDescent="0.2"/>
    <row r="466" spans="2:16" x14ac:dyDescent="0.2"/>
    <row r="467" spans="2:16" x14ac:dyDescent="0.2"/>
    <row r="468" spans="2:16" x14ac:dyDescent="0.2"/>
    <row r="469" spans="2:16" x14ac:dyDescent="0.2"/>
    <row r="470" spans="2:16" x14ac:dyDescent="0.2"/>
    <row r="471" spans="2:16" x14ac:dyDescent="0.2"/>
    <row r="472" spans="2:16" x14ac:dyDescent="0.2"/>
    <row r="473" spans="2:16" x14ac:dyDescent="0.2"/>
    <row r="474" spans="2:16" x14ac:dyDescent="0.2"/>
    <row r="475" spans="2:16" x14ac:dyDescent="0.2"/>
    <row r="476" spans="2:16" x14ac:dyDescent="0.2"/>
    <row r="477" spans="2:16" x14ac:dyDescent="0.2"/>
    <row r="478" spans="2:16" x14ac:dyDescent="0.2"/>
    <row r="479" spans="2:16" x14ac:dyDescent="0.2"/>
    <row r="480" spans="2:16" x14ac:dyDescent="0.2"/>
    <row r="481" spans="2:16" x14ac:dyDescent="0.2"/>
    <row r="482" spans="2:16" x14ac:dyDescent="0.2"/>
    <row r="483" spans="2:16" x14ac:dyDescent="0.2"/>
    <row r="484" spans="2:16" x14ac:dyDescent="0.2"/>
    <row r="485" spans="2:16" x14ac:dyDescent="0.2"/>
    <row r="486" spans="2:16" x14ac:dyDescent="0.2"/>
    <row r="487" spans="2:16" x14ac:dyDescent="0.2"/>
    <row r="488" spans="2:16" x14ac:dyDescent="0.2"/>
    <row r="489" spans="2:16" x14ac:dyDescent="0.2"/>
    <row r="490" spans="2:16" x14ac:dyDescent="0.2"/>
    <row r="491" spans="2:16" x14ac:dyDescent="0.2"/>
    <row r="492" spans="2:16" x14ac:dyDescent="0.2"/>
    <row r="493" spans="2:16" x14ac:dyDescent="0.2"/>
    <row r="494" spans="2:16" x14ac:dyDescent="0.2"/>
    <row r="495" spans="2:16" x14ac:dyDescent="0.2"/>
    <row r="496" spans="2:16" x14ac:dyDescent="0.2"/>
    <row r="497" spans="2:16" x14ac:dyDescent="0.2"/>
    <row r="498" spans="2:16" x14ac:dyDescent="0.2"/>
    <row r="499" spans="2:16" x14ac:dyDescent="0.2"/>
    <row r="500" spans="2:16" x14ac:dyDescent="0.2"/>
    <row r="501" spans="2:16" x14ac:dyDescent="0.2"/>
    <row r="502" spans="2:16" x14ac:dyDescent="0.2"/>
    <row r="503" spans="2:16" x14ac:dyDescent="0.2"/>
    <row r="504" spans="2:16" x14ac:dyDescent="0.2"/>
    <row r="505" spans="2:16" x14ac:dyDescent="0.2"/>
    <row r="506" spans="2:16" x14ac:dyDescent="0.2"/>
    <row r="507" spans="2:16" x14ac:dyDescent="0.2"/>
    <row r="508" spans="2:16" x14ac:dyDescent="0.2"/>
    <row r="509" spans="2:16" x14ac:dyDescent="0.2"/>
    <row r="510" spans="2:16" x14ac:dyDescent="0.2"/>
    <row r="511" spans="2:16" x14ac:dyDescent="0.2"/>
    <row r="512" spans="2:16" x14ac:dyDescent="0.2"/>
    <row r="513" spans="2:16" x14ac:dyDescent="0.2"/>
    <row r="514" spans="2:16" x14ac:dyDescent="0.2"/>
    <row r="515" spans="2:16" x14ac:dyDescent="0.2"/>
    <row r="516" spans="2:16" x14ac:dyDescent="0.2"/>
    <row r="517" spans="2:16" x14ac:dyDescent="0.2"/>
    <row r="518" spans="2:16" x14ac:dyDescent="0.2"/>
    <row r="519" spans="2:16" x14ac:dyDescent="0.2"/>
    <row r="520" spans="2:16" x14ac:dyDescent="0.2"/>
    <row r="521" spans="2:16" x14ac:dyDescent="0.2"/>
    <row r="522" spans="2:16" x14ac:dyDescent="0.2"/>
    <row r="523" spans="2:16" x14ac:dyDescent="0.2"/>
    <row r="524" spans="2:16" x14ac:dyDescent="0.2"/>
    <row r="525" spans="2:16" x14ac:dyDescent="0.2"/>
    <row r="526" spans="2:16" x14ac:dyDescent="0.2"/>
    <row r="527" spans="2:16" x14ac:dyDescent="0.2"/>
    <row r="528" spans="2:16" x14ac:dyDescent="0.2"/>
    <row r="529" spans="2:16" x14ac:dyDescent="0.2"/>
    <row r="530" spans="2:16" x14ac:dyDescent="0.2"/>
    <row r="531" spans="2:16" x14ac:dyDescent="0.2"/>
    <row r="532" spans="2:16" x14ac:dyDescent="0.2"/>
    <row r="533" spans="2:16" x14ac:dyDescent="0.2"/>
    <row r="534" spans="2:16" x14ac:dyDescent="0.2"/>
    <row r="535" spans="2:16" x14ac:dyDescent="0.2"/>
    <row r="536" spans="2:16" x14ac:dyDescent="0.2"/>
    <row r="537" spans="2:16" x14ac:dyDescent="0.2"/>
    <row r="538" spans="2:16" x14ac:dyDescent="0.2"/>
    <row r="539" spans="2:16" x14ac:dyDescent="0.2"/>
    <row r="540" spans="2:16" x14ac:dyDescent="0.2"/>
    <row r="541" spans="2:16" x14ac:dyDescent="0.2"/>
    <row r="542" spans="2:16" x14ac:dyDescent="0.2"/>
    <row r="543" spans="2:16" x14ac:dyDescent="0.2"/>
    <row r="544" spans="2:16" x14ac:dyDescent="0.2"/>
    <row r="545" spans="2:16" x14ac:dyDescent="0.2"/>
    <row r="546" spans="2:16" x14ac:dyDescent="0.2"/>
    <row r="547" spans="2:16" x14ac:dyDescent="0.2"/>
    <row r="548" spans="2:16" x14ac:dyDescent="0.2"/>
    <row r="549" spans="2:16" x14ac:dyDescent="0.2"/>
    <row r="550" spans="2:16" x14ac:dyDescent="0.2"/>
    <row r="551" spans="2:16" x14ac:dyDescent="0.2"/>
    <row r="552" spans="2:16" x14ac:dyDescent="0.2"/>
    <row r="553" spans="2:16" x14ac:dyDescent="0.2"/>
    <row r="554" spans="2:16" x14ac:dyDescent="0.2"/>
    <row r="555" spans="2:16" x14ac:dyDescent="0.2"/>
    <row r="556" spans="2:16" x14ac:dyDescent="0.2"/>
    <row r="557" spans="2:16" x14ac:dyDescent="0.2"/>
    <row r="558" spans="2:16" x14ac:dyDescent="0.2"/>
    <row r="559" spans="2:16" x14ac:dyDescent="0.2"/>
    <row r="560" spans="2:16" x14ac:dyDescent="0.2"/>
    <row r="561" spans="2:16" x14ac:dyDescent="0.2"/>
    <row r="562" spans="2:16" x14ac:dyDescent="0.2"/>
    <row r="563" spans="2:16" x14ac:dyDescent="0.2"/>
    <row r="564" spans="2:16" x14ac:dyDescent="0.2"/>
    <row r="565" spans="2:16" x14ac:dyDescent="0.2"/>
    <row r="566" spans="2:16" x14ac:dyDescent="0.2"/>
    <row r="567" spans="2:16" x14ac:dyDescent="0.2"/>
    <row r="568" spans="2:16" x14ac:dyDescent="0.2"/>
    <row r="569" spans="2:16" x14ac:dyDescent="0.2"/>
    <row r="570" spans="2:16" x14ac:dyDescent="0.2"/>
    <row r="571" spans="2:16" x14ac:dyDescent="0.2"/>
    <row r="572" spans="2:16" x14ac:dyDescent="0.2"/>
    <row r="573" spans="2:16" x14ac:dyDescent="0.2"/>
    <row r="574" spans="2:16" x14ac:dyDescent="0.2"/>
    <row r="575" spans="2:16" x14ac:dyDescent="0.2"/>
    <row r="576" spans="2:16" x14ac:dyDescent="0.2"/>
    <row r="577" spans="2:16" x14ac:dyDescent="0.2"/>
    <row r="578" spans="2:16" x14ac:dyDescent="0.2"/>
    <row r="579" spans="2:16" x14ac:dyDescent="0.2"/>
    <row r="580" spans="2:16" x14ac:dyDescent="0.2"/>
    <row r="581" spans="2:16" x14ac:dyDescent="0.2"/>
    <row r="582" spans="2:16" x14ac:dyDescent="0.2"/>
    <row r="583" spans="2:16" x14ac:dyDescent="0.2"/>
    <row r="584" spans="2:16" x14ac:dyDescent="0.2"/>
    <row r="585" spans="2:16" x14ac:dyDescent="0.2"/>
    <row r="586" spans="2:16" x14ac:dyDescent="0.2"/>
    <row r="587" spans="2:16" x14ac:dyDescent="0.2"/>
    <row r="588" spans="2:16" x14ac:dyDescent="0.2"/>
    <row r="589" spans="2:16" x14ac:dyDescent="0.2"/>
    <row r="590" spans="2:16" x14ac:dyDescent="0.2"/>
    <row r="591" spans="2:16" x14ac:dyDescent="0.2"/>
    <row r="592" spans="2:16" x14ac:dyDescent="0.2"/>
    <row r="593" spans="2:16" x14ac:dyDescent="0.2"/>
    <row r="594" spans="2:16" x14ac:dyDescent="0.2"/>
    <row r="595" spans="2:16" x14ac:dyDescent="0.2"/>
    <row r="596" spans="2:16" x14ac:dyDescent="0.2"/>
    <row r="597" spans="2:16" x14ac:dyDescent="0.2"/>
    <row r="598" spans="2:16" x14ac:dyDescent="0.2"/>
    <row r="599" spans="2:16" x14ac:dyDescent="0.2"/>
    <row r="600" spans="2:16" x14ac:dyDescent="0.2"/>
    <row r="601" spans="2:16" x14ac:dyDescent="0.2"/>
    <row r="602" spans="2:16" x14ac:dyDescent="0.2"/>
    <row r="603" spans="2:16" x14ac:dyDescent="0.2"/>
    <row r="604" spans="2:16" x14ac:dyDescent="0.2"/>
    <row r="605" spans="2:16" x14ac:dyDescent="0.2"/>
    <row r="606" spans="2:16" x14ac:dyDescent="0.2"/>
    <row r="607" spans="2:16" x14ac:dyDescent="0.2"/>
    <row r="608" spans="2:16" x14ac:dyDescent="0.2"/>
    <row r="609" spans="2:16" x14ac:dyDescent="0.2"/>
    <row r="610" spans="2:16" x14ac:dyDescent="0.2"/>
    <row r="611" spans="2:16" x14ac:dyDescent="0.2"/>
    <row r="612" spans="2:16" x14ac:dyDescent="0.2"/>
    <row r="613" spans="2:16" x14ac:dyDescent="0.2"/>
    <row r="614" spans="2:16" x14ac:dyDescent="0.2"/>
    <row r="615" spans="2:16" x14ac:dyDescent="0.2"/>
    <row r="616" spans="2:16" x14ac:dyDescent="0.2"/>
    <row r="617" spans="2:16" x14ac:dyDescent="0.2"/>
    <row r="618" spans="2:16" x14ac:dyDescent="0.2"/>
    <row r="619" spans="2:16" x14ac:dyDescent="0.2"/>
    <row r="620" spans="2:16" x14ac:dyDescent="0.2"/>
    <row r="621" spans="2:16" x14ac:dyDescent="0.2"/>
    <row r="622" spans="2:16" x14ac:dyDescent="0.2"/>
    <row r="623" spans="2:16" x14ac:dyDescent="0.2"/>
    <row r="624" spans="2:16" x14ac:dyDescent="0.2"/>
    <row r="625" spans="2:16" x14ac:dyDescent="0.2"/>
    <row r="626" spans="2:16" x14ac:dyDescent="0.2"/>
    <row r="627" spans="2:16" x14ac:dyDescent="0.2"/>
    <row r="628" spans="2:16" x14ac:dyDescent="0.2"/>
    <row r="629" spans="2:16" x14ac:dyDescent="0.2"/>
    <row r="630" spans="2:16" x14ac:dyDescent="0.2"/>
    <row r="631" spans="2:16" x14ac:dyDescent="0.2"/>
    <row r="632" spans="2:16" x14ac:dyDescent="0.2"/>
    <row r="633" spans="2:16" x14ac:dyDescent="0.2"/>
    <row r="634" spans="2:16" x14ac:dyDescent="0.2"/>
    <row r="635" spans="2:16" x14ac:dyDescent="0.2"/>
    <row r="636" spans="2:16" x14ac:dyDescent="0.2"/>
    <row r="637" spans="2:16" x14ac:dyDescent="0.2"/>
    <row r="638" spans="2:16" x14ac:dyDescent="0.2"/>
    <row r="639" spans="2:16" x14ac:dyDescent="0.2"/>
    <row r="640" spans="2:16" x14ac:dyDescent="0.2"/>
    <row r="641" spans="2:16" x14ac:dyDescent="0.2"/>
    <row r="642" spans="2:16" x14ac:dyDescent="0.2"/>
    <row r="643" spans="2:16" x14ac:dyDescent="0.2"/>
    <row r="644" spans="2:16" x14ac:dyDescent="0.2"/>
    <row r="645" spans="2:16" x14ac:dyDescent="0.2"/>
    <row r="646" spans="2:16" x14ac:dyDescent="0.2"/>
    <row r="647" spans="2:16" x14ac:dyDescent="0.2"/>
    <row r="648" spans="2:16" x14ac:dyDescent="0.2"/>
    <row r="649" spans="2:16" x14ac:dyDescent="0.2"/>
    <row r="650" spans="2:16" x14ac:dyDescent="0.2"/>
    <row r="651" spans="2:16" x14ac:dyDescent="0.2"/>
    <row r="652" spans="2:16" x14ac:dyDescent="0.2"/>
    <row r="653" spans="2:16" x14ac:dyDescent="0.2"/>
    <row r="654" spans="2:16" x14ac:dyDescent="0.2"/>
    <row r="655" spans="2:16" x14ac:dyDescent="0.2"/>
    <row r="656" spans="2:16" x14ac:dyDescent="0.2"/>
    <row r="657" spans="2:16" x14ac:dyDescent="0.2"/>
    <row r="658" spans="2:16" x14ac:dyDescent="0.2"/>
    <row r="659" spans="2:16" x14ac:dyDescent="0.2"/>
    <row r="660" spans="2:16" x14ac:dyDescent="0.2"/>
    <row r="661" spans="2:16" x14ac:dyDescent="0.2"/>
    <row r="662" spans="2:16" x14ac:dyDescent="0.2"/>
    <row r="663" spans="2:16" x14ac:dyDescent="0.2"/>
    <row r="664" spans="2:16" x14ac:dyDescent="0.2"/>
    <row r="665" spans="2:16" x14ac:dyDescent="0.2"/>
    <row r="666" spans="2:16" x14ac:dyDescent="0.2"/>
    <row r="667" spans="2:16" x14ac:dyDescent="0.2"/>
    <row r="668" spans="2:16" x14ac:dyDescent="0.2"/>
    <row r="669" spans="2:16" x14ac:dyDescent="0.2"/>
    <row r="670" spans="2:16" x14ac:dyDescent="0.2"/>
    <row r="671" spans="2:16" x14ac:dyDescent="0.2"/>
    <row r="672" spans="2:16" x14ac:dyDescent="0.2"/>
    <row r="673" spans="2:16" x14ac:dyDescent="0.2"/>
    <row r="674" spans="2:16" x14ac:dyDescent="0.2"/>
    <row r="675" spans="2:16" x14ac:dyDescent="0.2"/>
    <row r="676" spans="2:16" x14ac:dyDescent="0.2"/>
    <row r="677" spans="2:16" x14ac:dyDescent="0.2"/>
    <row r="678" spans="2:16" x14ac:dyDescent="0.2"/>
    <row r="679" spans="2:16" x14ac:dyDescent="0.2"/>
    <row r="680" spans="2:16" x14ac:dyDescent="0.2"/>
    <row r="681" spans="2:16" x14ac:dyDescent="0.2"/>
    <row r="682" spans="2:16" x14ac:dyDescent="0.2"/>
    <row r="683" spans="2:16" x14ac:dyDescent="0.2"/>
    <row r="684" spans="2:16" x14ac:dyDescent="0.2"/>
    <row r="685" spans="2:16" x14ac:dyDescent="0.2"/>
    <row r="686" spans="2:16" x14ac:dyDescent="0.2"/>
    <row r="687" spans="2:16" x14ac:dyDescent="0.2"/>
    <row r="688" spans="2:16" x14ac:dyDescent="0.2"/>
    <row r="689" spans="2:16" x14ac:dyDescent="0.2"/>
    <row r="690" spans="2:16" x14ac:dyDescent="0.2"/>
    <row r="691" spans="2:16" x14ac:dyDescent="0.2"/>
    <row r="692" spans="2:16" x14ac:dyDescent="0.2"/>
    <row r="693" spans="2:16" x14ac:dyDescent="0.2"/>
    <row r="694" spans="2:16" x14ac:dyDescent="0.2"/>
    <row r="695" spans="2:16" x14ac:dyDescent="0.2"/>
    <row r="696" spans="2:16" x14ac:dyDescent="0.2"/>
    <row r="697" spans="2:16" x14ac:dyDescent="0.2"/>
    <row r="698" spans="2:16" x14ac:dyDescent="0.2"/>
    <row r="699" spans="2:16" x14ac:dyDescent="0.2"/>
    <row r="700" spans="2:16" x14ac:dyDescent="0.2"/>
    <row r="701" spans="2:16" x14ac:dyDescent="0.2"/>
    <row r="702" spans="2:16" x14ac:dyDescent="0.2"/>
    <row r="703" spans="2:16" x14ac:dyDescent="0.2"/>
    <row r="704" spans="2:16" x14ac:dyDescent="0.2"/>
    <row r="705" spans="2:16" x14ac:dyDescent="0.2"/>
    <row r="706" spans="2:16" x14ac:dyDescent="0.2"/>
    <row r="707" spans="2:16" x14ac:dyDescent="0.2"/>
    <row r="708" spans="2:16" x14ac:dyDescent="0.2"/>
    <row r="709" spans="2:16" x14ac:dyDescent="0.2"/>
    <row r="710" spans="2:16" x14ac:dyDescent="0.2"/>
    <row r="711" spans="2:16" x14ac:dyDescent="0.2"/>
    <row r="712" spans="2:16" x14ac:dyDescent="0.2"/>
    <row r="713" spans="2:16" x14ac:dyDescent="0.2"/>
    <row r="714" spans="2:16" x14ac:dyDescent="0.2"/>
    <row r="715" spans="2:16" x14ac:dyDescent="0.2"/>
    <row r="716" spans="2:16" x14ac:dyDescent="0.2"/>
    <row r="717" spans="2:16" x14ac:dyDescent="0.2"/>
    <row r="718" spans="2:16" x14ac:dyDescent="0.2"/>
    <row r="719" spans="2:16" x14ac:dyDescent="0.2"/>
    <row r="720" spans="2:16" x14ac:dyDescent="0.2"/>
    <row r="721" spans="2:16" x14ac:dyDescent="0.2"/>
    <row r="722" spans="2:16" x14ac:dyDescent="0.2"/>
    <row r="723" spans="2:16" x14ac:dyDescent="0.2"/>
    <row r="724" spans="2:16" x14ac:dyDescent="0.2"/>
    <row r="725" spans="2:16" x14ac:dyDescent="0.2"/>
    <row r="726" spans="2:16" x14ac:dyDescent="0.2"/>
    <row r="727" spans="2:16" x14ac:dyDescent="0.2"/>
    <row r="728" spans="2:16" x14ac:dyDescent="0.2"/>
    <row r="729" spans="2:16" x14ac:dyDescent="0.2"/>
    <row r="730" spans="2:16" x14ac:dyDescent="0.2"/>
    <row r="731" spans="2:16" x14ac:dyDescent="0.2"/>
    <row r="732" spans="2:16" x14ac:dyDescent="0.2"/>
    <row r="733" spans="2:16" x14ac:dyDescent="0.2"/>
    <row r="734" spans="2:16" x14ac:dyDescent="0.2"/>
    <row r="735" spans="2:16" x14ac:dyDescent="0.2"/>
    <row r="736" spans="2:16" x14ac:dyDescent="0.2"/>
    <row r="737" spans="2:16" x14ac:dyDescent="0.2"/>
    <row r="738" spans="2:16" x14ac:dyDescent="0.2"/>
    <row r="739" spans="2:16" x14ac:dyDescent="0.2"/>
    <row r="740" spans="2:16" x14ac:dyDescent="0.2"/>
    <row r="741" spans="2:16" x14ac:dyDescent="0.2"/>
    <row r="742" spans="2:16" x14ac:dyDescent="0.2"/>
    <row r="743" spans="2:16" x14ac:dyDescent="0.2"/>
    <row r="744" spans="2:16" x14ac:dyDescent="0.2"/>
    <row r="745" spans="2:16" x14ac:dyDescent="0.2"/>
    <row r="746" spans="2:16" x14ac:dyDescent="0.2"/>
    <row r="747" spans="2:16" x14ac:dyDescent="0.2"/>
    <row r="748" spans="2:16" x14ac:dyDescent="0.2"/>
    <row r="749" spans="2:16" x14ac:dyDescent="0.2"/>
    <row r="750" spans="2:16" x14ac:dyDescent="0.2"/>
    <row r="751" spans="2:16" x14ac:dyDescent="0.2"/>
    <row r="752" spans="2:16" x14ac:dyDescent="0.2"/>
    <row r="753" spans="2:16" x14ac:dyDescent="0.2"/>
    <row r="754" spans="2:16" x14ac:dyDescent="0.2"/>
    <row r="755" spans="2:16" x14ac:dyDescent="0.2"/>
    <row r="756" spans="2:16" x14ac:dyDescent="0.2"/>
    <row r="757" spans="2:16" x14ac:dyDescent="0.2"/>
    <row r="758" spans="2:16" x14ac:dyDescent="0.2"/>
    <row r="759" spans="2:16" x14ac:dyDescent="0.2"/>
    <row r="760" spans="2:16" x14ac:dyDescent="0.2"/>
    <row r="761" spans="2:16" x14ac:dyDescent="0.2"/>
    <row r="762" spans="2:16" x14ac:dyDescent="0.2"/>
    <row r="763" spans="2:16" x14ac:dyDescent="0.2"/>
    <row r="764" spans="2:16" x14ac:dyDescent="0.2"/>
    <row r="765" spans="2:16" x14ac:dyDescent="0.2"/>
    <row r="766" spans="2:16" x14ac:dyDescent="0.2"/>
    <row r="767" spans="2:16" x14ac:dyDescent="0.2"/>
    <row r="768" spans="2:16" x14ac:dyDescent="0.2"/>
    <row r="769" spans="2:16" x14ac:dyDescent="0.2"/>
    <row r="770" spans="2:16" x14ac:dyDescent="0.2"/>
    <row r="771" spans="2:16" x14ac:dyDescent="0.2"/>
    <row r="772" spans="2:16" x14ac:dyDescent="0.2"/>
    <row r="773" spans="2:16" x14ac:dyDescent="0.2"/>
    <row r="774" spans="2:16" x14ac:dyDescent="0.2"/>
    <row r="775" spans="2:16" x14ac:dyDescent="0.2"/>
    <row r="776" spans="2:16" x14ac:dyDescent="0.2"/>
    <row r="777" spans="2:16" x14ac:dyDescent="0.2"/>
    <row r="778" spans="2:16" x14ac:dyDescent="0.2"/>
    <row r="779" spans="2:16" x14ac:dyDescent="0.2"/>
    <row r="780" spans="2:16" x14ac:dyDescent="0.2"/>
    <row r="781" spans="2:16" x14ac:dyDescent="0.2"/>
    <row r="782" spans="2:16" x14ac:dyDescent="0.2"/>
    <row r="783" spans="2:16" x14ac:dyDescent="0.2"/>
    <row r="784" spans="2:16" x14ac:dyDescent="0.2"/>
    <row r="785" spans="2:16" x14ac:dyDescent="0.2"/>
    <row r="786" spans="2:16" x14ac:dyDescent="0.2"/>
    <row r="787" spans="2:16" x14ac:dyDescent="0.2"/>
    <row r="788" spans="2:16" x14ac:dyDescent="0.2"/>
    <row r="789" spans="2:16" x14ac:dyDescent="0.2"/>
    <row r="790" spans="2:16" x14ac:dyDescent="0.2"/>
    <row r="791" spans="2:16" x14ac:dyDescent="0.2"/>
    <row r="792" spans="2:16" x14ac:dyDescent="0.2"/>
    <row r="793" spans="2:16" x14ac:dyDescent="0.2"/>
    <row r="794" spans="2:16" x14ac:dyDescent="0.2"/>
    <row r="795" spans="2:16" x14ac:dyDescent="0.2"/>
    <row r="796" spans="2:16" x14ac:dyDescent="0.2"/>
    <row r="797" spans="2:16" x14ac:dyDescent="0.2"/>
    <row r="798" spans="2:16" x14ac:dyDescent="0.2"/>
    <row r="799" spans="2:16" x14ac:dyDescent="0.2"/>
    <row r="800" spans="2:16" x14ac:dyDescent="0.2"/>
    <row r="801" spans="2:16" x14ac:dyDescent="0.2"/>
    <row r="802" spans="2:16" x14ac:dyDescent="0.2"/>
    <row r="803" spans="2:16" x14ac:dyDescent="0.2"/>
    <row r="804" spans="2:16" x14ac:dyDescent="0.2"/>
    <row r="805" spans="2:16" x14ac:dyDescent="0.2"/>
  </sheetData>
  <customSheetViews>
    <customSheetView guid="{86462F47-30CD-4D77-8883-003B13E6B20D}" filter="1" showAutoFilter="1" topLeftCell="A272">
      <selection activeCell="H386" sqref="H386"/>
      <pageMargins left="0.7" right="0.7" top="0.75" bottom="0.75" header="0.3" footer="0.3"/>
      <autoFilter ref="B3:P805">
        <filterColumn colId="6">
          <filters>
            <filter val="100"/>
            <filter val="108"/>
            <filter val="110"/>
            <filter val="120"/>
            <filter val="126"/>
            <filter val="128"/>
            <filter val="128,85"/>
            <filter val="130"/>
            <filter val="145"/>
            <filter val="148"/>
            <filter val="150"/>
            <filter val="200"/>
            <filter val="210"/>
            <filter val="240"/>
            <filter val="250"/>
            <filter val="297"/>
            <filter val="300"/>
            <filter val="400"/>
            <filter val="50"/>
            <filter val="60"/>
            <filter val="600"/>
            <filter val="640"/>
            <filter val="65"/>
            <filter val="650"/>
            <filter val="665"/>
            <filter val="70"/>
            <filter val="80"/>
            <filter val="81,6"/>
            <filter val="90"/>
            <filter val="95"/>
            <filter val="95,5"/>
          </filters>
        </filterColumn>
        <sortState ref="B4:P805">
          <sortCondition ref="N3"/>
        </sortState>
      </autoFilter>
    </customSheetView>
    <customSheetView guid="{B47DA4C4-0401-4396-AB48-48E5D400F2EC}" filter="1" showAutoFilter="1" hiddenColumns="1" topLeftCell="A806">
      <selection activeCell="I700" sqref="I700"/>
      <pageMargins left="0.7" right="0.7" top="0.75" bottom="0.75" header="0.3" footer="0.3"/>
      <autoFilter ref="B3:P805">
        <filterColumn colId="6">
          <filters>
            <filter val="100"/>
            <filter val="108"/>
            <filter val="110"/>
            <filter val="120"/>
            <filter val="126"/>
            <filter val="128"/>
            <filter val="128,85"/>
            <filter val="130"/>
            <filter val="145"/>
            <filter val="148"/>
            <filter val="150"/>
            <filter val="200"/>
            <filter val="210"/>
            <filter val="240"/>
            <filter val="250"/>
            <filter val="297"/>
            <filter val="300"/>
            <filter val="400"/>
            <filter val="50"/>
            <filter val="60"/>
            <filter val="600"/>
            <filter val="640"/>
            <filter val="65"/>
            <filter val="650"/>
            <filter val="665"/>
            <filter val="70"/>
            <filter val="80"/>
            <filter val="81,6"/>
            <filter val="90"/>
            <filter val="95"/>
            <filter val="95,5"/>
          </filters>
        </filterColumn>
        <sortState ref="B4:P805">
          <sortCondition ref="N3"/>
        </sortState>
      </autoFilter>
    </customSheetView>
  </customSheetView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topLeftCell="B84" zoomScale="85" zoomScaleNormal="85" workbookViewId="0">
      <selection activeCell="E109" sqref="E109"/>
    </sheetView>
  </sheetViews>
  <sheetFormatPr defaultRowHeight="12.75" x14ac:dyDescent="0.2"/>
  <cols>
    <col min="1" max="1" width="29.140625" customWidth="1"/>
    <col min="2" max="2" width="39.28515625" customWidth="1"/>
    <col min="3" max="3" width="26.140625" customWidth="1"/>
    <col min="4" max="4" width="13.28515625" style="30" customWidth="1"/>
    <col min="5" max="5" width="11.5703125" style="30" customWidth="1"/>
    <col min="6" max="6" width="11.140625" style="30" customWidth="1"/>
    <col min="7" max="7" width="11.7109375" style="30" customWidth="1"/>
    <col min="8" max="8" width="12" style="30" customWidth="1"/>
    <col min="9" max="10" width="11.140625" style="30" customWidth="1"/>
    <col min="11" max="11" width="12.85546875" style="30" customWidth="1"/>
    <col min="12" max="12" width="10.85546875" customWidth="1"/>
    <col min="13" max="14" width="11.5703125" customWidth="1"/>
    <col min="15" max="15" width="12" customWidth="1"/>
    <col min="16" max="16" width="13" customWidth="1"/>
    <col min="17" max="17" width="12.7109375" customWidth="1"/>
  </cols>
  <sheetData>
    <row r="1" spans="2:15" ht="15.75" x14ac:dyDescent="0.25">
      <c r="I1" s="187"/>
      <c r="J1" s="187"/>
      <c r="K1" s="187"/>
      <c r="L1" s="187"/>
      <c r="M1" s="17" t="s">
        <v>16</v>
      </c>
      <c r="N1" s="17"/>
    </row>
    <row r="2" spans="2:15" ht="15.75" x14ac:dyDescent="0.25">
      <c r="B2" t="s">
        <v>0</v>
      </c>
      <c r="I2" s="187"/>
      <c r="J2" s="187"/>
      <c r="K2" s="187"/>
      <c r="L2" s="187"/>
      <c r="M2" s="17" t="s">
        <v>12</v>
      </c>
      <c r="N2" s="17"/>
      <c r="O2" s="17"/>
    </row>
    <row r="3" spans="2:15" ht="15.75" x14ac:dyDescent="0.25">
      <c r="I3" s="187"/>
      <c r="J3" s="187"/>
      <c r="K3" s="187"/>
      <c r="L3" s="187"/>
      <c r="M3" s="17" t="s">
        <v>13</v>
      </c>
      <c r="N3" s="17"/>
      <c r="O3" s="17"/>
    </row>
    <row r="4" spans="2:15" ht="15.75" x14ac:dyDescent="0.25">
      <c r="I4" s="32"/>
      <c r="J4" s="32"/>
      <c r="K4" s="32"/>
      <c r="L4" s="1"/>
      <c r="M4" s="17" t="s">
        <v>14</v>
      </c>
      <c r="N4" s="17"/>
      <c r="O4" s="17"/>
    </row>
    <row r="5" spans="2:15" ht="15.75" x14ac:dyDescent="0.25">
      <c r="I5" s="187"/>
      <c r="J5" s="187"/>
      <c r="K5" s="187"/>
      <c r="L5" s="187"/>
      <c r="M5" s="17" t="s">
        <v>15</v>
      </c>
      <c r="N5" s="17"/>
      <c r="O5" s="17"/>
    </row>
    <row r="6" spans="2:15" ht="15.75" x14ac:dyDescent="0.25">
      <c r="I6" s="187"/>
      <c r="J6" s="187"/>
      <c r="K6" s="187"/>
      <c r="L6" s="187"/>
      <c r="O6" s="17"/>
    </row>
    <row r="7" spans="2:15" ht="15.75" x14ac:dyDescent="0.25">
      <c r="I7" s="187"/>
      <c r="J7" s="187"/>
      <c r="K7" s="187"/>
      <c r="L7" s="187"/>
    </row>
    <row r="8" spans="2:15" ht="15.75" x14ac:dyDescent="0.25">
      <c r="I8" s="32"/>
      <c r="J8" s="32"/>
      <c r="K8" s="32"/>
    </row>
    <row r="9" spans="2:15" ht="12.75" customHeight="1" x14ac:dyDescent="0.2"/>
    <row r="10" spans="2:15" ht="12.75" customHeight="1" x14ac:dyDescent="0.25"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</row>
    <row r="11" spans="2:15" ht="15.75" x14ac:dyDescent="0.25"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</row>
    <row r="12" spans="2:15" ht="15.75" x14ac:dyDescent="0.25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5" ht="13.5" thickBot="1" x14ac:dyDescent="0.25"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</row>
    <row r="14" spans="2:15" ht="16.5" thickBot="1" x14ac:dyDescent="0.3">
      <c r="B14" s="182" t="s">
        <v>140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4"/>
    </row>
    <row r="15" spans="2:15" x14ac:dyDescent="0.2"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</row>
    <row r="16" spans="2:15" x14ac:dyDescent="0.2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spans="1:17" ht="13.5" thickBot="1" x14ac:dyDescent="0.25"/>
    <row r="19" spans="1:17" ht="127.5" customHeight="1" thickTop="1" thickBot="1" x14ac:dyDescent="0.25">
      <c r="A19" s="2" t="s">
        <v>1</v>
      </c>
      <c r="B19" s="2" t="s">
        <v>2</v>
      </c>
      <c r="C19" s="3" t="s">
        <v>3</v>
      </c>
      <c r="D19" s="165" t="s">
        <v>17</v>
      </c>
      <c r="E19" s="165"/>
      <c r="F19" s="165" t="s">
        <v>4</v>
      </c>
      <c r="G19" s="165"/>
      <c r="H19" s="180" t="s">
        <v>5</v>
      </c>
      <c r="I19" s="181"/>
      <c r="J19" s="180" t="s">
        <v>6</v>
      </c>
      <c r="K19" s="181"/>
      <c r="L19" s="173" t="s">
        <v>18</v>
      </c>
      <c r="M19" s="174"/>
      <c r="N19" s="173" t="s">
        <v>19</v>
      </c>
      <c r="O19" s="174"/>
      <c r="P19" s="173" t="s">
        <v>20</v>
      </c>
      <c r="Q19" s="174"/>
    </row>
    <row r="20" spans="1:17" ht="13.5" thickTop="1" x14ac:dyDescent="0.2">
      <c r="A20" s="4">
        <v>1</v>
      </c>
      <c r="B20" s="5">
        <v>2</v>
      </c>
      <c r="C20" s="6">
        <v>3</v>
      </c>
      <c r="D20" s="166">
        <v>4</v>
      </c>
      <c r="E20" s="167"/>
      <c r="F20" s="175">
        <v>5</v>
      </c>
      <c r="G20" s="176"/>
      <c r="H20" s="177">
        <v>6</v>
      </c>
      <c r="I20" s="176"/>
      <c r="J20" s="177">
        <v>7</v>
      </c>
      <c r="K20" s="176"/>
      <c r="L20" s="178">
        <v>8</v>
      </c>
      <c r="M20" s="179"/>
      <c r="N20" s="178">
        <v>9</v>
      </c>
      <c r="O20" s="179"/>
      <c r="P20" s="178">
        <v>10</v>
      </c>
      <c r="Q20" s="179"/>
    </row>
    <row r="21" spans="1:17" ht="12.75" customHeight="1" x14ac:dyDescent="0.2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 x14ac:dyDescent="0.25">
      <c r="A22" s="28" t="s">
        <v>136</v>
      </c>
      <c r="B22" s="28" t="s">
        <v>137</v>
      </c>
      <c r="C22" s="168" t="s">
        <v>21</v>
      </c>
      <c r="D22" s="169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 x14ac:dyDescent="0.25">
      <c r="A23" s="18"/>
      <c r="B23" s="18"/>
      <c r="C23" s="19" t="s">
        <v>22</v>
      </c>
      <c r="D23" s="31">
        <f>'по 6-10'!D23+'по 0,4'!D21</f>
        <v>5</v>
      </c>
      <c r="E23" s="31">
        <f>'по 6-10'!E23+'по 0,4'!E21</f>
        <v>2150</v>
      </c>
      <c r="F23" s="31">
        <f>'по 6-10'!F23+'по 0,4'!F21</f>
        <v>0</v>
      </c>
      <c r="G23" s="31">
        <f>'по 6-10'!G23+'по 0,4'!G21</f>
        <v>0</v>
      </c>
      <c r="H23" s="24">
        <v>2</v>
      </c>
      <c r="I23" s="24">
        <v>11.2</v>
      </c>
      <c r="J23" s="31">
        <f>'по 6-10'!J23+'по 0,4'!J21</f>
        <v>0</v>
      </c>
      <c r="K23" s="31">
        <f>'по 6-10'!K23+'по 0,4'!K21</f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ht="12" customHeight="1" x14ac:dyDescent="0.25">
      <c r="A24" s="18"/>
      <c r="B24" s="18"/>
      <c r="C24" s="19" t="s">
        <v>23</v>
      </c>
      <c r="D24" s="31">
        <f>'по 6-10'!D24+'по 0,4'!D22</f>
        <v>1</v>
      </c>
      <c r="E24" s="31">
        <f>'по 6-10'!E24+'по 0,4'!E22</f>
        <v>5</v>
      </c>
      <c r="F24" s="31">
        <f>'по 6-10'!F24+'по 0,4'!F22</f>
        <v>0</v>
      </c>
      <c r="G24" s="31">
        <f>'по 6-10'!G24+'по 0,4'!G22</f>
        <v>0</v>
      </c>
      <c r="H24" s="24">
        <v>0</v>
      </c>
      <c r="I24" s="24">
        <v>0</v>
      </c>
      <c r="J24" s="31">
        <f>'по 6-10'!J24+'по 0,4'!J22</f>
        <v>0</v>
      </c>
      <c r="K24" s="31">
        <f>'по 6-10'!K24+'по 0,4'!K22</f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ht="12" customHeight="1" x14ac:dyDescent="0.25">
      <c r="A25" s="18"/>
      <c r="B25" s="18"/>
      <c r="C25" s="19" t="s">
        <v>24</v>
      </c>
      <c r="D25" s="31">
        <f>'по 6-10'!D25+'по 0,4'!D23</f>
        <v>3</v>
      </c>
      <c r="E25" s="31">
        <f>'по 6-10'!E25+'по 0,4'!E23</f>
        <v>163</v>
      </c>
      <c r="F25" s="31">
        <f>'по 6-10'!F25+'по 0,4'!F23</f>
        <v>0</v>
      </c>
      <c r="G25" s="31">
        <f>'по 6-10'!G25+'по 0,4'!G23</f>
        <v>0</v>
      </c>
      <c r="H25" s="24">
        <v>0</v>
      </c>
      <c r="I25" s="24">
        <v>0</v>
      </c>
      <c r="J25" s="31">
        <f>'по 6-10'!J25+'по 0,4'!J23</f>
        <v>0</v>
      </c>
      <c r="K25" s="31">
        <f>'по 6-10'!K25+'по 0,4'!K23</f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ht="11.25" customHeight="1" x14ac:dyDescent="0.25">
      <c r="A26" s="18"/>
      <c r="B26" s="18"/>
      <c r="C26" s="19" t="s">
        <v>25</v>
      </c>
      <c r="D26" s="31">
        <f>'по 6-10'!D26+'по 0,4'!D24</f>
        <v>1</v>
      </c>
      <c r="E26" s="31">
        <f>'по 6-10'!E26+'по 0,4'!E24</f>
        <v>200</v>
      </c>
      <c r="F26" s="31">
        <f>'по 6-10'!F26+'по 0,4'!F24</f>
        <v>0</v>
      </c>
      <c r="G26" s="31">
        <f>'по 6-10'!G26+'по 0,4'!G24</f>
        <v>0</v>
      </c>
      <c r="H26" s="24">
        <v>0</v>
      </c>
      <c r="I26" s="24">
        <v>0</v>
      </c>
      <c r="J26" s="31">
        <f>'по 6-10'!J26+'по 0,4'!J24</f>
        <v>0</v>
      </c>
      <c r="K26" s="31">
        <f>'по 6-10'!K26+'по 0,4'!K24</f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ht="11.25" customHeight="1" x14ac:dyDescent="0.25">
      <c r="A27" s="18"/>
      <c r="B27" s="18"/>
      <c r="C27" s="19" t="s">
        <v>26</v>
      </c>
      <c r="D27" s="31">
        <f>'по 6-10'!D27+'по 0,4'!D25</f>
        <v>0</v>
      </c>
      <c r="E27" s="31">
        <f>'по 6-10'!E27+'по 0,4'!E25</f>
        <v>0</v>
      </c>
      <c r="F27" s="31">
        <f>'по 6-10'!F27+'по 0,4'!F25</f>
        <v>0</v>
      </c>
      <c r="G27" s="31">
        <f>'по 6-10'!G27+'по 0,4'!G25</f>
        <v>0</v>
      </c>
      <c r="H27" s="24">
        <v>0</v>
      </c>
      <c r="I27" s="24">
        <v>0</v>
      </c>
      <c r="J27" s="31">
        <f>'по 6-10'!J27+'по 0,4'!J25</f>
        <v>0</v>
      </c>
      <c r="K27" s="31">
        <f>'по 6-10'!K27+'по 0,4'!K25</f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ht="12.75" customHeight="1" x14ac:dyDescent="0.25">
      <c r="A28" s="18"/>
      <c r="B28" s="18"/>
      <c r="C28" s="19" t="s">
        <v>27</v>
      </c>
      <c r="D28" s="31">
        <f>'по 6-10'!D28+'по 0,4'!D26</f>
        <v>4</v>
      </c>
      <c r="E28" s="31">
        <f>'по 6-10'!E28+'по 0,4'!E26</f>
        <v>645</v>
      </c>
      <c r="F28" s="31">
        <f>'по 6-10'!F28+'по 0,4'!F26</f>
        <v>0</v>
      </c>
      <c r="G28" s="31">
        <f>'по 6-10'!G28+'по 0,4'!G26</f>
        <v>0</v>
      </c>
      <c r="H28" s="24">
        <v>0</v>
      </c>
      <c r="I28" s="24">
        <v>0</v>
      </c>
      <c r="J28" s="31">
        <f>'по 6-10'!J28+'по 0,4'!J26</f>
        <v>0</v>
      </c>
      <c r="K28" s="31">
        <f>'по 6-10'!K28+'по 0,4'!K26</f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ht="11.25" customHeight="1" x14ac:dyDescent="0.25">
      <c r="A29" s="18"/>
      <c r="B29" s="18"/>
      <c r="C29" s="19" t="s">
        <v>28</v>
      </c>
      <c r="D29" s="31">
        <f>'по 6-10'!D29+'по 0,4'!D27</f>
        <v>7</v>
      </c>
      <c r="E29" s="31">
        <f>'по 6-10'!E29+'по 0,4'!E27</f>
        <v>443</v>
      </c>
      <c r="F29" s="31">
        <f>'по 6-10'!F29+'по 0,4'!F27</f>
        <v>0</v>
      </c>
      <c r="G29" s="31">
        <f>'по 6-10'!G29+'по 0,4'!G27</f>
        <v>0</v>
      </c>
      <c r="H29" s="24">
        <v>1</v>
      </c>
      <c r="I29" s="24">
        <v>300</v>
      </c>
      <c r="J29" s="31">
        <f>'по 6-10'!J29+'по 0,4'!J27</f>
        <v>0</v>
      </c>
      <c r="K29" s="31">
        <f>'по 6-10'!K29+'по 0,4'!K27</f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ht="16.5" customHeight="1" x14ac:dyDescent="0.2">
      <c r="A30" s="18"/>
      <c r="B30" s="18"/>
      <c r="C30" s="20" t="s">
        <v>30</v>
      </c>
      <c r="D30" s="29">
        <f>D23+D24+D25+D26+D27+D28+D29</f>
        <v>21</v>
      </c>
      <c r="E30" s="29">
        <f t="shared" ref="E30:Q30" si="0">E23+E24+E25+E26+E27+E28+E29</f>
        <v>3606</v>
      </c>
      <c r="F30" s="29">
        <f t="shared" si="0"/>
        <v>0</v>
      </c>
      <c r="G30" s="29">
        <f t="shared" si="0"/>
        <v>0</v>
      </c>
      <c r="H30" s="29">
        <f t="shared" si="0"/>
        <v>3</v>
      </c>
      <c r="I30" s="29">
        <f t="shared" si="0"/>
        <v>311.2</v>
      </c>
      <c r="J30" s="29">
        <f t="shared" si="0"/>
        <v>0</v>
      </c>
      <c r="K30" s="29">
        <f t="shared" si="0"/>
        <v>0</v>
      </c>
      <c r="L30" s="8">
        <f t="shared" si="0"/>
        <v>0</v>
      </c>
      <c r="M30" s="8">
        <f t="shared" si="0"/>
        <v>0</v>
      </c>
      <c r="N30" s="8">
        <f t="shared" si="0"/>
        <v>0</v>
      </c>
      <c r="O30" s="8">
        <f t="shared" si="0"/>
        <v>0</v>
      </c>
      <c r="P30" s="8">
        <f t="shared" si="0"/>
        <v>0</v>
      </c>
      <c r="Q30" s="8">
        <f t="shared" si="0"/>
        <v>0</v>
      </c>
    </row>
    <row r="31" spans="1:17" ht="26.25" customHeight="1" x14ac:dyDescent="0.25">
      <c r="A31" s="18"/>
      <c r="B31" s="18"/>
      <c r="C31" s="168" t="s">
        <v>29</v>
      </c>
      <c r="D31" s="169"/>
      <c r="E31" s="29"/>
      <c r="F31" s="29"/>
      <c r="G31" s="29"/>
      <c r="H31" s="29"/>
      <c r="I31" s="29"/>
      <c r="J31" s="29"/>
      <c r="K31" s="29"/>
      <c r="L31" s="8"/>
      <c r="M31" s="8"/>
      <c r="N31" s="8"/>
      <c r="O31" s="8"/>
      <c r="P31" s="8"/>
      <c r="Q31" s="8"/>
    </row>
    <row r="32" spans="1:17" ht="12" customHeight="1" x14ac:dyDescent="0.25">
      <c r="A32" s="18"/>
      <c r="B32" s="18"/>
      <c r="C32" s="19" t="s">
        <v>31</v>
      </c>
      <c r="D32" s="31">
        <f>'по 6-10'!D32+'по 0,4'!D30</f>
        <v>1</v>
      </c>
      <c r="E32" s="31">
        <f>'по 6-10'!E32+'по 0,4'!E30</f>
        <v>4</v>
      </c>
      <c r="F32" s="31">
        <f>'по 6-10'!F32+'по 0,4'!F30</f>
        <v>0</v>
      </c>
      <c r="G32" s="31">
        <f>'по 6-10'!G32+'по 0,4'!G30</f>
        <v>0</v>
      </c>
      <c r="H32" s="24">
        <v>0</v>
      </c>
      <c r="I32" s="24">
        <v>0</v>
      </c>
      <c r="J32" s="31">
        <f>'по 6-10'!J32+'по 0,4'!J30</f>
        <v>0</v>
      </c>
      <c r="K32" s="31">
        <f>'по 6-10'!K32+'по 0,4'!K30</f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1:17" ht="12.75" customHeight="1" x14ac:dyDescent="0.25">
      <c r="A33" s="18"/>
      <c r="B33" s="18"/>
      <c r="C33" s="19" t="s">
        <v>32</v>
      </c>
      <c r="D33" s="31">
        <f>'по 6-10'!D33+'по 0,4'!D31</f>
        <v>2</v>
      </c>
      <c r="E33" s="31">
        <f>'по 6-10'!E33+'по 0,4'!E31</f>
        <v>88</v>
      </c>
      <c r="F33" s="31">
        <f>'по 6-10'!F33+'по 0,4'!F31</f>
        <v>0</v>
      </c>
      <c r="G33" s="31">
        <f>'по 6-10'!G33+'по 0,4'!G31</f>
        <v>0</v>
      </c>
      <c r="H33" s="24">
        <v>0</v>
      </c>
      <c r="I33" s="24">
        <v>0</v>
      </c>
      <c r="J33" s="31">
        <f>'по 6-10'!J33+'по 0,4'!J31</f>
        <v>0</v>
      </c>
      <c r="K33" s="31">
        <f>'по 6-10'!K33+'по 0,4'!K31</f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</row>
    <row r="34" spans="1:17" ht="12.75" customHeight="1" x14ac:dyDescent="0.25">
      <c r="A34" s="18"/>
      <c r="B34" s="18"/>
      <c r="C34" s="19" t="s">
        <v>33</v>
      </c>
      <c r="D34" s="31">
        <f>'по 6-10'!D34+'по 0,4'!D32</f>
        <v>1</v>
      </c>
      <c r="E34" s="31">
        <f>'по 6-10'!E34+'по 0,4'!E32</f>
        <v>5</v>
      </c>
      <c r="F34" s="31">
        <f>'по 6-10'!F34+'по 0,4'!F32</f>
        <v>0</v>
      </c>
      <c r="G34" s="31">
        <f>'по 6-10'!G34+'по 0,4'!G32</f>
        <v>0</v>
      </c>
      <c r="H34" s="24">
        <v>0</v>
      </c>
      <c r="I34" s="24">
        <v>0</v>
      </c>
      <c r="J34" s="31">
        <f>'по 6-10'!J34+'по 0,4'!J32</f>
        <v>0</v>
      </c>
      <c r="K34" s="31">
        <f>'по 6-10'!K34+'по 0,4'!K32</f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</row>
    <row r="35" spans="1:17" ht="12.75" customHeight="1" x14ac:dyDescent="0.25">
      <c r="A35" s="18"/>
      <c r="B35" s="18"/>
      <c r="C35" s="19" t="s">
        <v>34</v>
      </c>
      <c r="D35" s="31">
        <f>'по 6-10'!D35+'по 0,4'!D33</f>
        <v>1</v>
      </c>
      <c r="E35" s="31">
        <f>'по 6-10'!E35+'по 0,4'!E33</f>
        <v>14</v>
      </c>
      <c r="F35" s="31">
        <f>'по 6-10'!F35+'по 0,4'!F33</f>
        <v>0</v>
      </c>
      <c r="G35" s="31">
        <f>'по 6-10'!G35+'по 0,4'!G33</f>
        <v>0</v>
      </c>
      <c r="H35" s="24">
        <v>0</v>
      </c>
      <c r="I35" s="24">
        <v>0</v>
      </c>
      <c r="J35" s="31">
        <f>'по 6-10'!J35+'по 0,4'!J33</f>
        <v>0</v>
      </c>
      <c r="K35" s="31">
        <f>'по 6-10'!K35+'по 0,4'!K33</f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</row>
    <row r="36" spans="1:17" ht="12.75" customHeight="1" x14ac:dyDescent="0.25">
      <c r="A36" s="18"/>
      <c r="B36" s="18"/>
      <c r="C36" s="19" t="s">
        <v>35</v>
      </c>
      <c r="D36" s="31">
        <f>'по 6-10'!D36+'по 0,4'!D34</f>
        <v>1</v>
      </c>
      <c r="E36" s="31">
        <f>'по 6-10'!E36+'по 0,4'!E34</f>
        <v>10</v>
      </c>
      <c r="F36" s="31">
        <f>'по 6-10'!F36+'по 0,4'!F34</f>
        <v>0</v>
      </c>
      <c r="G36" s="31">
        <f>'по 6-10'!G36+'по 0,4'!G34</f>
        <v>0</v>
      </c>
      <c r="H36" s="24">
        <v>0</v>
      </c>
      <c r="I36" s="24">
        <v>0</v>
      </c>
      <c r="J36" s="31">
        <f>'по 6-10'!J36+'по 0,4'!J34</f>
        <v>0</v>
      </c>
      <c r="K36" s="31">
        <f>'по 6-10'!K36+'по 0,4'!K34</f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</row>
    <row r="37" spans="1:17" ht="12.75" customHeight="1" x14ac:dyDescent="0.25">
      <c r="A37" s="18"/>
      <c r="B37" s="18"/>
      <c r="C37" s="19" t="s">
        <v>36</v>
      </c>
      <c r="D37" s="31">
        <f>'по 6-10'!D37+'по 0,4'!D35</f>
        <v>0</v>
      </c>
      <c r="E37" s="31">
        <f>'по 6-10'!E37+'по 0,4'!E35</f>
        <v>0</v>
      </c>
      <c r="F37" s="31">
        <f>'по 6-10'!F37+'по 0,4'!F35</f>
        <v>0</v>
      </c>
      <c r="G37" s="31">
        <f>'по 6-10'!G37+'по 0,4'!G35</f>
        <v>0</v>
      </c>
      <c r="H37" s="24">
        <v>0</v>
      </c>
      <c r="I37" s="24">
        <v>0</v>
      </c>
      <c r="J37" s="31">
        <f>'по 6-10'!J37+'по 0,4'!J35</f>
        <v>0</v>
      </c>
      <c r="K37" s="31">
        <f>'по 6-10'!K37+'по 0,4'!K35</f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</row>
    <row r="38" spans="1:17" ht="12.75" customHeight="1" x14ac:dyDescent="0.2">
      <c r="A38" s="18"/>
      <c r="B38" s="18"/>
      <c r="C38" s="20" t="s">
        <v>30</v>
      </c>
      <c r="D38" s="29">
        <f>D32+D33+D34+D35+D36+D37</f>
        <v>6</v>
      </c>
      <c r="E38" s="29">
        <f t="shared" ref="E38:Q38" si="1">E32+E33+E34+E35+E36+E37</f>
        <v>121</v>
      </c>
      <c r="F38" s="29">
        <f t="shared" si="1"/>
        <v>0</v>
      </c>
      <c r="G38" s="29">
        <f t="shared" si="1"/>
        <v>0</v>
      </c>
      <c r="H38" s="29">
        <f t="shared" si="1"/>
        <v>0</v>
      </c>
      <c r="I38" s="29">
        <f t="shared" si="1"/>
        <v>0</v>
      </c>
      <c r="J38" s="29">
        <f t="shared" si="1"/>
        <v>0</v>
      </c>
      <c r="K38" s="29">
        <f t="shared" si="1"/>
        <v>0</v>
      </c>
      <c r="L38" s="8">
        <f t="shared" si="1"/>
        <v>0</v>
      </c>
      <c r="M38" s="8">
        <f t="shared" si="1"/>
        <v>0</v>
      </c>
      <c r="N38" s="8">
        <f t="shared" si="1"/>
        <v>0</v>
      </c>
      <c r="O38" s="8">
        <f t="shared" si="1"/>
        <v>0</v>
      </c>
      <c r="P38" s="8">
        <f t="shared" si="1"/>
        <v>0</v>
      </c>
      <c r="Q38" s="8">
        <f t="shared" si="1"/>
        <v>0</v>
      </c>
    </row>
    <row r="39" spans="1:17" ht="22.5" customHeight="1" x14ac:dyDescent="0.25">
      <c r="A39" s="18"/>
      <c r="B39" s="18"/>
      <c r="C39" s="171" t="s">
        <v>37</v>
      </c>
      <c r="D39" s="171"/>
      <c r="E39" s="29"/>
      <c r="F39" s="29"/>
      <c r="G39" s="29"/>
      <c r="H39" s="29"/>
      <c r="I39" s="29"/>
      <c r="J39" s="29"/>
      <c r="K39" s="29"/>
      <c r="L39" s="8"/>
      <c r="M39" s="8"/>
      <c r="N39" s="8"/>
      <c r="O39" s="8"/>
      <c r="P39" s="8"/>
      <c r="Q39" s="8"/>
    </row>
    <row r="40" spans="1:17" ht="12.75" customHeight="1" x14ac:dyDescent="0.25">
      <c r="A40" s="18"/>
      <c r="B40" s="18"/>
      <c r="C40" s="19" t="s">
        <v>38</v>
      </c>
      <c r="D40" s="31">
        <f>'по 6-10'!D40+'по 0,4'!D38</f>
        <v>0</v>
      </c>
      <c r="E40" s="31">
        <f>'по 6-10'!E40+'по 0,4'!E38</f>
        <v>0</v>
      </c>
      <c r="F40" s="31">
        <f>'по 6-10'!F40+'по 0,4'!F38</f>
        <v>0</v>
      </c>
      <c r="G40" s="31">
        <f>'по 6-10'!G40+'по 0,4'!G38</f>
        <v>0</v>
      </c>
      <c r="H40" s="24">
        <v>0</v>
      </c>
      <c r="I40" s="24">
        <v>0</v>
      </c>
      <c r="J40" s="31">
        <f>'по 6-10'!J40+'по 0,4'!J38</f>
        <v>0</v>
      </c>
      <c r="K40" s="31">
        <f>'по 6-10'!K40+'по 0,4'!K38</f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</row>
    <row r="41" spans="1:17" ht="12.75" customHeight="1" x14ac:dyDescent="0.25">
      <c r="A41" s="18"/>
      <c r="B41" s="18"/>
      <c r="C41" s="19" t="s">
        <v>39</v>
      </c>
      <c r="D41" s="31">
        <f>'по 6-10'!D41+'по 0,4'!D39</f>
        <v>0</v>
      </c>
      <c r="E41" s="31">
        <f>'по 6-10'!E41+'по 0,4'!E39</f>
        <v>0</v>
      </c>
      <c r="F41" s="31">
        <f>'по 6-10'!F41+'по 0,4'!F39</f>
        <v>0</v>
      </c>
      <c r="G41" s="31">
        <f>'по 6-10'!G41+'по 0,4'!G39</f>
        <v>0</v>
      </c>
      <c r="H41" s="24">
        <v>0</v>
      </c>
      <c r="I41" s="24">
        <v>0</v>
      </c>
      <c r="J41" s="31">
        <f>'по 6-10'!J41+'по 0,4'!J39</f>
        <v>0</v>
      </c>
      <c r="K41" s="31">
        <f>'по 6-10'!K41+'по 0,4'!K39</f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</row>
    <row r="42" spans="1:17" ht="12.75" customHeight="1" x14ac:dyDescent="0.25">
      <c r="A42" s="18"/>
      <c r="B42" s="18"/>
      <c r="C42" s="19" t="s">
        <v>40</v>
      </c>
      <c r="D42" s="31">
        <f>'по 6-10'!D42+'по 0,4'!D40</f>
        <v>10</v>
      </c>
      <c r="E42" s="31">
        <f>'по 6-10'!E42+'по 0,4'!E40</f>
        <v>129</v>
      </c>
      <c r="F42" s="31">
        <f>'по 6-10'!F42+'по 0,4'!F40</f>
        <v>0</v>
      </c>
      <c r="G42" s="31">
        <f>'по 6-10'!G42+'по 0,4'!G40</f>
        <v>0</v>
      </c>
      <c r="H42" s="24">
        <v>0</v>
      </c>
      <c r="I42" s="24">
        <v>0</v>
      </c>
      <c r="J42" s="31">
        <f>'по 6-10'!J42+'по 0,4'!J40</f>
        <v>0</v>
      </c>
      <c r="K42" s="31">
        <f>'по 6-10'!K42+'по 0,4'!K40</f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1:17" ht="12.75" customHeight="1" x14ac:dyDescent="0.25">
      <c r="A43" s="18"/>
      <c r="B43" s="18"/>
      <c r="C43" s="19" t="s">
        <v>41</v>
      </c>
      <c r="D43" s="31">
        <f>'по 6-10'!D43+'по 0,4'!D41</f>
        <v>0</v>
      </c>
      <c r="E43" s="31">
        <f>'по 6-10'!E43+'по 0,4'!E41</f>
        <v>0</v>
      </c>
      <c r="F43" s="31">
        <f>'по 6-10'!F43+'по 0,4'!F41</f>
        <v>0</v>
      </c>
      <c r="G43" s="31">
        <f>'по 6-10'!G43+'по 0,4'!G41</f>
        <v>0</v>
      </c>
      <c r="H43" s="24">
        <v>0</v>
      </c>
      <c r="I43" s="24">
        <v>0</v>
      </c>
      <c r="J43" s="31">
        <f>'по 6-10'!J43+'по 0,4'!J41</f>
        <v>0</v>
      </c>
      <c r="K43" s="31">
        <f>'по 6-10'!K43+'по 0,4'!K41</f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</row>
    <row r="44" spans="1:17" ht="12.75" customHeight="1" x14ac:dyDescent="0.25">
      <c r="A44" s="18"/>
      <c r="B44" s="18"/>
      <c r="C44" s="19" t="s">
        <v>42</v>
      </c>
      <c r="D44" s="31">
        <f>'по 6-10'!D44+'по 0,4'!D42</f>
        <v>0</v>
      </c>
      <c r="E44" s="31">
        <f>'по 6-10'!E44+'по 0,4'!E42</f>
        <v>0</v>
      </c>
      <c r="F44" s="31">
        <f>'по 6-10'!F44+'по 0,4'!F42</f>
        <v>0</v>
      </c>
      <c r="G44" s="31">
        <f>'по 6-10'!G44+'по 0,4'!G42</f>
        <v>0</v>
      </c>
      <c r="H44" s="24">
        <v>0</v>
      </c>
      <c r="I44" s="24">
        <v>0</v>
      </c>
      <c r="J44" s="31">
        <f>'по 6-10'!J44+'по 0,4'!J42</f>
        <v>0</v>
      </c>
      <c r="K44" s="31">
        <f>'по 6-10'!K44+'по 0,4'!K42</f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</row>
    <row r="45" spans="1:17" ht="12.75" customHeight="1" x14ac:dyDescent="0.25">
      <c r="A45" s="18"/>
      <c r="B45" s="18"/>
      <c r="C45" s="19" t="s">
        <v>43</v>
      </c>
      <c r="D45" s="31">
        <f>'по 6-10'!D45+'по 0,4'!D43</f>
        <v>0</v>
      </c>
      <c r="E45" s="31">
        <f>'по 6-10'!E45+'по 0,4'!E43</f>
        <v>0</v>
      </c>
      <c r="F45" s="31">
        <f>'по 6-10'!F45+'по 0,4'!F43</f>
        <v>0</v>
      </c>
      <c r="G45" s="31">
        <f>'по 6-10'!G45+'по 0,4'!G43</f>
        <v>0</v>
      </c>
      <c r="H45" s="24">
        <v>0</v>
      </c>
      <c r="I45" s="24">
        <v>0</v>
      </c>
      <c r="J45" s="31">
        <f>'по 6-10'!J45+'по 0,4'!J43</f>
        <v>0</v>
      </c>
      <c r="K45" s="31">
        <f>'по 6-10'!K45+'по 0,4'!K43</f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</row>
    <row r="46" spans="1:17" ht="12.75" customHeight="1" x14ac:dyDescent="0.25">
      <c r="A46" s="18"/>
      <c r="B46" s="18"/>
      <c r="C46" s="19" t="s">
        <v>44</v>
      </c>
      <c r="D46" s="31">
        <f>'по 6-10'!D46+'по 0,4'!D44</f>
        <v>0</v>
      </c>
      <c r="E46" s="31">
        <f>'по 6-10'!E46+'по 0,4'!E44</f>
        <v>0</v>
      </c>
      <c r="F46" s="31">
        <f>'по 6-10'!F46+'по 0,4'!F44</f>
        <v>0</v>
      </c>
      <c r="G46" s="31">
        <f>'по 6-10'!G46+'по 0,4'!G44</f>
        <v>0</v>
      </c>
      <c r="H46" s="24">
        <v>0</v>
      </c>
      <c r="I46" s="24">
        <v>0</v>
      </c>
      <c r="J46" s="31">
        <f>'по 6-10'!J46+'по 0,4'!J44</f>
        <v>0</v>
      </c>
      <c r="K46" s="31">
        <f>'по 6-10'!K46+'по 0,4'!K44</f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</row>
    <row r="47" spans="1:17" ht="12.75" customHeight="1" x14ac:dyDescent="0.25">
      <c r="A47" s="18"/>
      <c r="B47" s="18"/>
      <c r="C47" s="19" t="s">
        <v>45</v>
      </c>
      <c r="D47" s="31">
        <f>'по 6-10'!D47+'по 0,4'!D45</f>
        <v>0</v>
      </c>
      <c r="E47" s="31">
        <f>'по 6-10'!E47+'по 0,4'!E45</f>
        <v>0</v>
      </c>
      <c r="F47" s="31">
        <f>'по 6-10'!F47+'по 0,4'!F45</f>
        <v>0</v>
      </c>
      <c r="G47" s="31">
        <f>'по 6-10'!G47+'по 0,4'!G45</f>
        <v>0</v>
      </c>
      <c r="H47" s="24">
        <v>0</v>
      </c>
      <c r="I47" s="24">
        <v>0</v>
      </c>
      <c r="J47" s="31">
        <f>'по 6-10'!J47+'по 0,4'!J45</f>
        <v>0</v>
      </c>
      <c r="K47" s="31">
        <f>'по 6-10'!K47+'по 0,4'!K45</f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 ht="12.75" customHeight="1" x14ac:dyDescent="0.25">
      <c r="A48" s="18"/>
      <c r="B48" s="18"/>
      <c r="C48" s="19" t="s">
        <v>46</v>
      </c>
      <c r="D48" s="31">
        <f>'по 6-10'!D48+'по 0,4'!D46</f>
        <v>4</v>
      </c>
      <c r="E48" s="31">
        <f>'по 6-10'!E48+'по 0,4'!E46</f>
        <v>383</v>
      </c>
      <c r="F48" s="31">
        <f>'по 6-10'!F48+'по 0,4'!F46</f>
        <v>0</v>
      </c>
      <c r="G48" s="31">
        <f>'по 6-10'!G48+'по 0,4'!G46</f>
        <v>0</v>
      </c>
      <c r="H48" s="24">
        <v>0</v>
      </c>
      <c r="I48" s="24">
        <v>0</v>
      </c>
      <c r="J48" s="31">
        <f>'по 6-10'!J48+'по 0,4'!J46</f>
        <v>0</v>
      </c>
      <c r="K48" s="31">
        <f>'по 6-10'!K48+'по 0,4'!K46</f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1:17" ht="12.75" customHeight="1" x14ac:dyDescent="0.25">
      <c r="A49" s="18"/>
      <c r="B49" s="18"/>
      <c r="C49" s="19" t="s">
        <v>47</v>
      </c>
      <c r="D49" s="31">
        <f>'по 6-10'!D49+'по 0,4'!D47</f>
        <v>2</v>
      </c>
      <c r="E49" s="31">
        <f>'по 6-10'!E49+'по 0,4'!E47</f>
        <v>15</v>
      </c>
      <c r="F49" s="31">
        <f>'по 6-10'!F49+'по 0,4'!F47</f>
        <v>0</v>
      </c>
      <c r="G49" s="31">
        <f>'по 6-10'!G49+'по 0,4'!G47</f>
        <v>0</v>
      </c>
      <c r="H49" s="24">
        <v>0</v>
      </c>
      <c r="I49" s="24">
        <v>0</v>
      </c>
      <c r="J49" s="31">
        <f>'по 6-10'!J49+'по 0,4'!J47</f>
        <v>0</v>
      </c>
      <c r="K49" s="31">
        <f>'по 6-10'!K49+'по 0,4'!K47</f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</row>
    <row r="50" spans="1:17" ht="12.75" customHeight="1" x14ac:dyDescent="0.25">
      <c r="A50" s="18"/>
      <c r="B50" s="18"/>
      <c r="C50" s="19" t="s">
        <v>48</v>
      </c>
      <c r="D50" s="31">
        <f>'по 6-10'!D50+'по 0,4'!D48</f>
        <v>0</v>
      </c>
      <c r="E50" s="31">
        <f>'по 6-10'!E50+'по 0,4'!E48</f>
        <v>0</v>
      </c>
      <c r="F50" s="31">
        <f>'по 6-10'!F50+'по 0,4'!F48</f>
        <v>0</v>
      </c>
      <c r="G50" s="31">
        <f>'по 6-10'!G50+'по 0,4'!G48</f>
        <v>0</v>
      </c>
      <c r="H50" s="24">
        <v>0</v>
      </c>
      <c r="I50" s="24">
        <v>0</v>
      </c>
      <c r="J50" s="31">
        <f>'по 6-10'!J50+'по 0,4'!J48</f>
        <v>0</v>
      </c>
      <c r="K50" s="31">
        <f>'по 6-10'!K50+'по 0,4'!K48</f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</row>
    <row r="51" spans="1:17" ht="12.75" customHeight="1" x14ac:dyDescent="0.25">
      <c r="A51" s="18"/>
      <c r="B51" s="18"/>
      <c r="C51" s="19" t="s">
        <v>49</v>
      </c>
      <c r="D51" s="31">
        <f>'по 6-10'!D51+'по 0,4'!D49</f>
        <v>0</v>
      </c>
      <c r="E51" s="31">
        <f>'по 6-10'!E51+'по 0,4'!E49</f>
        <v>0</v>
      </c>
      <c r="F51" s="31">
        <f>'по 6-10'!F51+'по 0,4'!F49</f>
        <v>0</v>
      </c>
      <c r="G51" s="31">
        <f>'по 6-10'!G51+'по 0,4'!G49</f>
        <v>0</v>
      </c>
      <c r="H51" s="24">
        <v>0</v>
      </c>
      <c r="I51" s="24">
        <v>0</v>
      </c>
      <c r="J51" s="31">
        <f>'по 6-10'!J51+'по 0,4'!J49</f>
        <v>0</v>
      </c>
      <c r="K51" s="31">
        <f>'по 6-10'!K51+'по 0,4'!K49</f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</row>
    <row r="52" spans="1:17" ht="12.75" customHeight="1" x14ac:dyDescent="0.2">
      <c r="A52" s="18"/>
      <c r="B52" s="18"/>
      <c r="C52" s="20" t="s">
        <v>30</v>
      </c>
      <c r="D52" s="29">
        <f>D40+D41+D42+D43+D44+D45+D46+D47+D48+D49+D50+D51</f>
        <v>16</v>
      </c>
      <c r="E52" s="29">
        <f t="shared" ref="E52:Q52" si="2">E40+E41+E42+E43+E44+E45+E46+E47+E48+E49+E50+E51</f>
        <v>527</v>
      </c>
      <c r="F52" s="29">
        <f t="shared" si="2"/>
        <v>0</v>
      </c>
      <c r="G52" s="29">
        <f t="shared" si="2"/>
        <v>0</v>
      </c>
      <c r="H52" s="29">
        <f t="shared" si="2"/>
        <v>0</v>
      </c>
      <c r="I52" s="29">
        <f t="shared" si="2"/>
        <v>0</v>
      </c>
      <c r="J52" s="29">
        <f t="shared" si="2"/>
        <v>0</v>
      </c>
      <c r="K52" s="29">
        <f t="shared" si="2"/>
        <v>0</v>
      </c>
      <c r="L52" s="8">
        <f t="shared" si="2"/>
        <v>0</v>
      </c>
      <c r="M52" s="8">
        <f t="shared" si="2"/>
        <v>0</v>
      </c>
      <c r="N52" s="8">
        <f t="shared" si="2"/>
        <v>0</v>
      </c>
      <c r="O52" s="8">
        <f t="shared" si="2"/>
        <v>0</v>
      </c>
      <c r="P52" s="8">
        <f t="shared" si="2"/>
        <v>0</v>
      </c>
      <c r="Q52" s="8">
        <f t="shared" si="2"/>
        <v>0</v>
      </c>
    </row>
    <row r="53" spans="1:17" ht="21" customHeight="1" x14ac:dyDescent="0.25">
      <c r="A53" s="18"/>
      <c r="B53" s="18"/>
      <c r="C53" s="171" t="s">
        <v>50</v>
      </c>
      <c r="D53" s="171"/>
      <c r="E53" s="29"/>
      <c r="F53" s="29"/>
      <c r="G53" s="29"/>
      <c r="H53" s="29"/>
      <c r="I53" s="29"/>
      <c r="J53" s="29"/>
      <c r="K53" s="29"/>
      <c r="L53" s="8"/>
      <c r="M53" s="8"/>
      <c r="N53" s="8"/>
      <c r="O53" s="8"/>
      <c r="P53" s="8"/>
      <c r="Q53" s="8"/>
    </row>
    <row r="54" spans="1:17" ht="12.75" customHeight="1" x14ac:dyDescent="0.25">
      <c r="A54" s="18"/>
      <c r="B54" s="18"/>
      <c r="C54" s="19" t="s">
        <v>51</v>
      </c>
      <c r="D54" s="31">
        <f>'по 6-10'!D54+'по 0,4'!D52</f>
        <v>2</v>
      </c>
      <c r="E54" s="31">
        <f>'по 6-10'!E54+'по 0,4'!E52</f>
        <v>9</v>
      </c>
      <c r="F54" s="31">
        <f>'по 6-10'!F54+'по 0,4'!F52</f>
        <v>0</v>
      </c>
      <c r="G54" s="31">
        <f>'по 6-10'!G54+'по 0,4'!G52</f>
        <v>0</v>
      </c>
      <c r="H54" s="24">
        <v>2</v>
      </c>
      <c r="I54" s="24">
        <v>350</v>
      </c>
      <c r="J54" s="31">
        <f>'по 6-10'!J54+'по 0,4'!J52</f>
        <v>0</v>
      </c>
      <c r="K54" s="31">
        <f>'по 6-10'!K54+'по 0,4'!K52</f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</row>
    <row r="55" spans="1:17" ht="12.75" customHeight="1" x14ac:dyDescent="0.25">
      <c r="A55" s="18"/>
      <c r="B55" s="18"/>
      <c r="C55" s="19" t="s">
        <v>52</v>
      </c>
      <c r="D55" s="31">
        <f>'по 6-10'!D55+'по 0,4'!D53</f>
        <v>0</v>
      </c>
      <c r="E55" s="31">
        <f>'по 6-10'!E55+'по 0,4'!E53</f>
        <v>0</v>
      </c>
      <c r="F55" s="31">
        <f>'по 6-10'!F55+'по 0,4'!F53</f>
        <v>0</v>
      </c>
      <c r="G55" s="31">
        <f>'по 6-10'!G55+'по 0,4'!G53</f>
        <v>0</v>
      </c>
      <c r="H55" s="24">
        <v>0</v>
      </c>
      <c r="I55" s="24">
        <v>0</v>
      </c>
      <c r="J55" s="31">
        <f>'по 6-10'!J55+'по 0,4'!J53</f>
        <v>0</v>
      </c>
      <c r="K55" s="31">
        <f>'по 6-10'!K55+'по 0,4'!K53</f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</row>
    <row r="56" spans="1:17" ht="12.75" customHeight="1" x14ac:dyDescent="0.25">
      <c r="A56" s="18"/>
      <c r="B56" s="18"/>
      <c r="C56" s="19" t="s">
        <v>53</v>
      </c>
      <c r="D56" s="31">
        <f>'по 6-10'!D56+'по 0,4'!D54</f>
        <v>0</v>
      </c>
      <c r="E56" s="31">
        <f>'по 6-10'!E56+'по 0,4'!E54</f>
        <v>0</v>
      </c>
      <c r="F56" s="31">
        <f>'по 6-10'!F56+'по 0,4'!F54</f>
        <v>0</v>
      </c>
      <c r="G56" s="31">
        <f>'по 6-10'!G56+'по 0,4'!G54</f>
        <v>0</v>
      </c>
      <c r="H56" s="24">
        <v>0</v>
      </c>
      <c r="I56" s="24">
        <v>0</v>
      </c>
      <c r="J56" s="31">
        <f>'по 6-10'!J56+'по 0,4'!J54</f>
        <v>0</v>
      </c>
      <c r="K56" s="31">
        <f>'по 6-10'!K56+'по 0,4'!K54</f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1:17" ht="12.75" customHeight="1" x14ac:dyDescent="0.25">
      <c r="A57" s="18"/>
      <c r="B57" s="18"/>
      <c r="C57" s="19" t="s">
        <v>54</v>
      </c>
      <c r="D57" s="31">
        <f>'по 6-10'!D57+'по 0,4'!D55</f>
        <v>0</v>
      </c>
      <c r="E57" s="31">
        <f>'по 6-10'!E57+'по 0,4'!E55</f>
        <v>0</v>
      </c>
      <c r="F57" s="31">
        <f>'по 6-10'!F57+'по 0,4'!F55</f>
        <v>0</v>
      </c>
      <c r="G57" s="31">
        <f>'по 6-10'!G57+'по 0,4'!G55</f>
        <v>0</v>
      </c>
      <c r="H57" s="24">
        <v>0</v>
      </c>
      <c r="I57" s="24">
        <v>0</v>
      </c>
      <c r="J57" s="31">
        <f>'по 6-10'!J57+'по 0,4'!J55</f>
        <v>0</v>
      </c>
      <c r="K57" s="31">
        <f>'по 6-10'!K57+'по 0,4'!K55</f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 ht="12.75" customHeight="1" x14ac:dyDescent="0.25">
      <c r="A58" s="18"/>
      <c r="B58" s="18"/>
      <c r="C58" s="19" t="s">
        <v>55</v>
      </c>
      <c r="D58" s="31">
        <f>'по 6-10'!D58+'по 0,4'!D56</f>
        <v>0</v>
      </c>
      <c r="E58" s="31">
        <f>'по 6-10'!E58+'по 0,4'!E56</f>
        <v>0</v>
      </c>
      <c r="F58" s="31">
        <f>'по 6-10'!F58+'по 0,4'!F56</f>
        <v>0</v>
      </c>
      <c r="G58" s="31">
        <f>'по 6-10'!G58+'по 0,4'!G56</f>
        <v>0</v>
      </c>
      <c r="H58" s="24">
        <v>0</v>
      </c>
      <c r="I58" s="24">
        <v>0</v>
      </c>
      <c r="J58" s="31">
        <f>'по 6-10'!J58+'по 0,4'!J56</f>
        <v>0</v>
      </c>
      <c r="K58" s="31">
        <f>'по 6-10'!K58+'по 0,4'!K56</f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</row>
    <row r="59" spans="1:17" ht="12.75" customHeight="1" x14ac:dyDescent="0.25">
      <c r="A59" s="18"/>
      <c r="B59" s="18"/>
      <c r="C59" s="19" t="s">
        <v>56</v>
      </c>
      <c r="D59" s="31">
        <f>'по 6-10'!D59+'по 0,4'!D57</f>
        <v>0</v>
      </c>
      <c r="E59" s="31">
        <f>'по 6-10'!E59+'по 0,4'!E57</f>
        <v>0</v>
      </c>
      <c r="F59" s="31">
        <f>'по 6-10'!F59+'по 0,4'!F57</f>
        <v>0</v>
      </c>
      <c r="G59" s="31">
        <f>'по 6-10'!G59+'по 0,4'!G57</f>
        <v>0</v>
      </c>
      <c r="H59" s="24">
        <v>2</v>
      </c>
      <c r="I59" s="24">
        <v>395</v>
      </c>
      <c r="J59" s="31">
        <f>'по 6-10'!J59+'по 0,4'!J57</f>
        <v>0</v>
      </c>
      <c r="K59" s="31">
        <f>'по 6-10'!K59+'по 0,4'!K57</f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</row>
    <row r="60" spans="1:17" ht="12.75" customHeight="1" x14ac:dyDescent="0.25">
      <c r="A60" s="18"/>
      <c r="B60" s="18"/>
      <c r="C60" s="19" t="s">
        <v>57</v>
      </c>
      <c r="D60" s="31">
        <f>'по 6-10'!D60+'по 0,4'!D58</f>
        <v>1</v>
      </c>
      <c r="E60" s="31">
        <f>'по 6-10'!E60+'по 0,4'!E58</f>
        <v>10</v>
      </c>
      <c r="F60" s="31">
        <f>'по 6-10'!F60+'по 0,4'!F58</f>
        <v>0</v>
      </c>
      <c r="G60" s="31">
        <f>'по 6-10'!G60+'по 0,4'!G58</f>
        <v>0</v>
      </c>
      <c r="H60" s="24">
        <v>0</v>
      </c>
      <c r="I60" s="24">
        <v>0</v>
      </c>
      <c r="J60" s="31">
        <f>'по 6-10'!J60+'по 0,4'!J58</f>
        <v>0</v>
      </c>
      <c r="K60" s="31">
        <f>'по 6-10'!K60+'по 0,4'!K58</f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</row>
    <row r="61" spans="1:17" ht="12.75" customHeight="1" x14ac:dyDescent="0.25">
      <c r="A61" s="18"/>
      <c r="B61" s="18"/>
      <c r="C61" s="19" t="s">
        <v>58</v>
      </c>
      <c r="D61" s="31">
        <f>'по 6-10'!D61+'по 0,4'!D59</f>
        <v>0</v>
      </c>
      <c r="E61" s="31">
        <f>'по 6-10'!E61+'по 0,4'!E59</f>
        <v>0</v>
      </c>
      <c r="F61" s="31">
        <f>'по 6-10'!F61+'по 0,4'!F59</f>
        <v>0</v>
      </c>
      <c r="G61" s="31">
        <f>'по 6-10'!G61+'по 0,4'!G59</f>
        <v>0</v>
      </c>
      <c r="H61" s="24">
        <v>0</v>
      </c>
      <c r="I61" s="24">
        <v>0</v>
      </c>
      <c r="J61" s="31">
        <f>'по 6-10'!J61+'по 0,4'!J59</f>
        <v>0</v>
      </c>
      <c r="K61" s="31">
        <f>'по 6-10'!K61+'по 0,4'!K59</f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</row>
    <row r="62" spans="1:17" ht="12.75" customHeight="1" x14ac:dyDescent="0.25">
      <c r="A62" s="18"/>
      <c r="B62" s="18"/>
      <c r="C62" s="19" t="s">
        <v>59</v>
      </c>
      <c r="D62" s="31">
        <f>'по 6-10'!D62+'по 0,4'!D60</f>
        <v>0</v>
      </c>
      <c r="E62" s="31">
        <f>'по 6-10'!E62+'по 0,4'!E60</f>
        <v>0</v>
      </c>
      <c r="F62" s="31">
        <f>'по 6-10'!F62+'по 0,4'!F60</f>
        <v>0</v>
      </c>
      <c r="G62" s="31">
        <f>'по 6-10'!G62+'по 0,4'!G60</f>
        <v>0</v>
      </c>
      <c r="H62" s="24">
        <v>0</v>
      </c>
      <c r="I62" s="24">
        <v>0</v>
      </c>
      <c r="J62" s="31">
        <f>'по 6-10'!J62+'по 0,4'!J60</f>
        <v>0</v>
      </c>
      <c r="K62" s="31">
        <f>'по 6-10'!K62+'по 0,4'!K60</f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</row>
    <row r="63" spans="1:17" ht="12.75" customHeight="1" x14ac:dyDescent="0.2">
      <c r="A63" s="18"/>
      <c r="B63" s="18"/>
      <c r="C63" s="19" t="s">
        <v>30</v>
      </c>
      <c r="D63" s="29">
        <f>D54+D55+D56+D57+D58+D59+D60+D61+D62</f>
        <v>3</v>
      </c>
      <c r="E63" s="29">
        <f t="shared" ref="E63:Q63" si="3">E54+E55+E56+E57+E58+E59+E60+E61+E62</f>
        <v>19</v>
      </c>
      <c r="F63" s="29">
        <f t="shared" si="3"/>
        <v>0</v>
      </c>
      <c r="G63" s="29">
        <f t="shared" si="3"/>
        <v>0</v>
      </c>
      <c r="H63" s="29">
        <f t="shared" si="3"/>
        <v>4</v>
      </c>
      <c r="I63" s="29">
        <f t="shared" si="3"/>
        <v>745</v>
      </c>
      <c r="J63" s="29">
        <f t="shared" si="3"/>
        <v>0</v>
      </c>
      <c r="K63" s="29">
        <f t="shared" si="3"/>
        <v>0</v>
      </c>
      <c r="L63" s="8">
        <f t="shared" si="3"/>
        <v>0</v>
      </c>
      <c r="M63" s="8">
        <f t="shared" si="3"/>
        <v>0</v>
      </c>
      <c r="N63" s="8">
        <f t="shared" si="3"/>
        <v>0</v>
      </c>
      <c r="O63" s="8">
        <f t="shared" si="3"/>
        <v>0</v>
      </c>
      <c r="P63" s="8">
        <f t="shared" si="3"/>
        <v>0</v>
      </c>
      <c r="Q63" s="8">
        <f t="shared" si="3"/>
        <v>0</v>
      </c>
    </row>
    <row r="64" spans="1:17" ht="19.5" customHeight="1" x14ac:dyDescent="0.25">
      <c r="A64" s="18"/>
      <c r="B64" s="18"/>
      <c r="C64" s="171" t="s">
        <v>60</v>
      </c>
      <c r="D64" s="171"/>
      <c r="E64" s="29"/>
      <c r="F64" s="29"/>
      <c r="G64" s="29"/>
      <c r="H64" s="24"/>
      <c r="I64" s="24"/>
      <c r="J64" s="29"/>
      <c r="K64" s="29"/>
      <c r="L64" s="8"/>
      <c r="M64" s="8"/>
      <c r="N64" s="8"/>
      <c r="O64" s="8"/>
      <c r="P64" s="8"/>
      <c r="Q64" s="8"/>
    </row>
    <row r="65" spans="1:17" ht="12.75" customHeight="1" x14ac:dyDescent="0.25">
      <c r="A65" s="18"/>
      <c r="B65" s="18"/>
      <c r="C65" s="19" t="s">
        <v>61</v>
      </c>
      <c r="D65" s="31">
        <f>'по 6-10'!D64+'по 0,4'!D62</f>
        <v>39</v>
      </c>
      <c r="E65" s="31">
        <f>'по 6-10'!E64+'по 0,4'!E62</f>
        <v>602</v>
      </c>
      <c r="F65" s="31">
        <f>'по 6-10'!F64+'по 0,4'!F62</f>
        <v>0</v>
      </c>
      <c r="G65" s="31">
        <f>'по 6-10'!G64+'по 0,4'!G62</f>
        <v>0</v>
      </c>
      <c r="H65" s="24">
        <v>0</v>
      </c>
      <c r="I65" s="24">
        <v>0</v>
      </c>
      <c r="J65" s="31">
        <f>'по 6-10'!J64+'по 0,4'!J62</f>
        <v>0</v>
      </c>
      <c r="K65" s="31">
        <f>'по 6-10'!K64+'по 0,4'!K62</f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</row>
    <row r="66" spans="1:17" ht="12.75" customHeight="1" x14ac:dyDescent="0.25">
      <c r="A66" s="18"/>
      <c r="B66" s="18"/>
      <c r="C66" s="19" t="s">
        <v>62</v>
      </c>
      <c r="D66" s="31">
        <f>'по 6-10'!D65+'по 0,4'!D63</f>
        <v>0</v>
      </c>
      <c r="E66" s="31">
        <f>'по 6-10'!E65+'по 0,4'!E63</f>
        <v>0</v>
      </c>
      <c r="F66" s="31">
        <f>'по 6-10'!F65+'по 0,4'!F63</f>
        <v>0</v>
      </c>
      <c r="G66" s="31">
        <f>'по 6-10'!G65+'по 0,4'!G63</f>
        <v>0</v>
      </c>
      <c r="H66" s="24">
        <v>0</v>
      </c>
      <c r="I66" s="24">
        <v>0</v>
      </c>
      <c r="J66" s="31">
        <f>'по 6-10'!J65+'по 0,4'!J63</f>
        <v>0</v>
      </c>
      <c r="K66" s="31">
        <f>'по 6-10'!K65+'по 0,4'!K63</f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</row>
    <row r="67" spans="1:17" ht="12.75" customHeight="1" x14ac:dyDescent="0.25">
      <c r="A67" s="18"/>
      <c r="B67" s="18"/>
      <c r="C67" s="19" t="s">
        <v>63</v>
      </c>
      <c r="D67" s="31">
        <f>'по 6-10'!D66+'по 0,4'!D64</f>
        <v>2</v>
      </c>
      <c r="E67" s="31">
        <f>'по 6-10'!E66+'по 0,4'!E64</f>
        <v>20</v>
      </c>
      <c r="F67" s="31">
        <f>'по 6-10'!F66+'по 0,4'!F64</f>
        <v>0</v>
      </c>
      <c r="G67" s="31">
        <f>'по 6-10'!G66+'по 0,4'!G64</f>
        <v>0</v>
      </c>
      <c r="H67" s="24">
        <v>0</v>
      </c>
      <c r="I67" s="24">
        <v>0</v>
      </c>
      <c r="J67" s="31">
        <f>'по 6-10'!J66+'по 0,4'!J64</f>
        <v>0</v>
      </c>
      <c r="K67" s="31">
        <f>'по 6-10'!K66+'по 0,4'!K64</f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</row>
    <row r="68" spans="1:17" ht="12.75" customHeight="1" x14ac:dyDescent="0.25">
      <c r="A68" s="18"/>
      <c r="B68" s="18"/>
      <c r="C68" s="19" t="s">
        <v>64</v>
      </c>
      <c r="D68" s="31">
        <f>'по 6-10'!D67+'по 0,4'!D65</f>
        <v>1</v>
      </c>
      <c r="E68" s="31">
        <f>'по 6-10'!E67+'по 0,4'!E65</f>
        <v>15</v>
      </c>
      <c r="F68" s="31">
        <f>'по 6-10'!F67+'по 0,4'!F65</f>
        <v>0</v>
      </c>
      <c r="G68" s="31">
        <f>'по 6-10'!G67+'по 0,4'!G65</f>
        <v>0</v>
      </c>
      <c r="H68" s="24">
        <v>0</v>
      </c>
      <c r="I68" s="24">
        <v>0</v>
      </c>
      <c r="J68" s="31">
        <f>'по 6-10'!J67+'по 0,4'!J65</f>
        <v>0</v>
      </c>
      <c r="K68" s="31">
        <f>'по 6-10'!K67+'по 0,4'!K65</f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</row>
    <row r="69" spans="1:17" ht="12.75" customHeight="1" x14ac:dyDescent="0.25">
      <c r="A69" s="18"/>
      <c r="B69" s="18"/>
      <c r="C69" s="19" t="s">
        <v>65</v>
      </c>
      <c r="D69" s="31">
        <f>'по 6-10'!D68+'по 0,4'!D66</f>
        <v>0</v>
      </c>
      <c r="E69" s="31">
        <f>'по 6-10'!E68+'по 0,4'!E66</f>
        <v>0</v>
      </c>
      <c r="F69" s="31">
        <f>'по 6-10'!F68+'по 0,4'!F66</f>
        <v>0</v>
      </c>
      <c r="G69" s="31">
        <f>'по 6-10'!G68+'по 0,4'!G66</f>
        <v>0</v>
      </c>
      <c r="H69" s="24">
        <v>0</v>
      </c>
      <c r="I69" s="24">
        <v>0</v>
      </c>
      <c r="J69" s="31">
        <f>'по 6-10'!J68+'по 0,4'!J66</f>
        <v>0</v>
      </c>
      <c r="K69" s="31">
        <f>'по 6-10'!K68+'по 0,4'!K66</f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</row>
    <row r="70" spans="1:17" ht="12.75" customHeight="1" x14ac:dyDescent="0.2">
      <c r="A70" s="18"/>
      <c r="B70" s="18"/>
      <c r="C70" s="20" t="s">
        <v>30</v>
      </c>
      <c r="D70" s="29">
        <f>D65+D66+D67+D68+D69</f>
        <v>42</v>
      </c>
      <c r="E70" s="29">
        <f t="shared" ref="E70:Q70" si="4">E65+E66+E67+E68+E69</f>
        <v>637</v>
      </c>
      <c r="F70" s="29">
        <f t="shared" si="4"/>
        <v>0</v>
      </c>
      <c r="G70" s="29">
        <f t="shared" si="4"/>
        <v>0</v>
      </c>
      <c r="H70" s="29">
        <f t="shared" si="4"/>
        <v>0</v>
      </c>
      <c r="I70" s="29">
        <f t="shared" si="4"/>
        <v>0</v>
      </c>
      <c r="J70" s="29">
        <f t="shared" si="4"/>
        <v>0</v>
      </c>
      <c r="K70" s="29">
        <f t="shared" si="4"/>
        <v>0</v>
      </c>
      <c r="L70" s="8">
        <f t="shared" si="4"/>
        <v>0</v>
      </c>
      <c r="M70" s="8">
        <f t="shared" si="4"/>
        <v>0</v>
      </c>
      <c r="N70" s="8">
        <f t="shared" si="4"/>
        <v>0</v>
      </c>
      <c r="O70" s="8">
        <f t="shared" si="4"/>
        <v>0</v>
      </c>
      <c r="P70" s="8">
        <f t="shared" si="4"/>
        <v>0</v>
      </c>
      <c r="Q70" s="8">
        <f t="shared" si="4"/>
        <v>0</v>
      </c>
    </row>
    <row r="71" spans="1:17" ht="21" customHeight="1" x14ac:dyDescent="0.25">
      <c r="A71" s="18"/>
      <c r="B71" s="18"/>
      <c r="C71" s="171" t="s">
        <v>66</v>
      </c>
      <c r="D71" s="171"/>
      <c r="E71" s="29"/>
      <c r="F71" s="29"/>
      <c r="G71" s="29"/>
      <c r="H71" s="24"/>
      <c r="I71" s="24"/>
      <c r="J71" s="29"/>
      <c r="K71" s="29"/>
      <c r="L71" s="8"/>
      <c r="M71" s="8"/>
      <c r="N71" s="8"/>
      <c r="O71" s="8"/>
      <c r="P71" s="8"/>
      <c r="Q71" s="8"/>
    </row>
    <row r="72" spans="1:17" ht="12.75" customHeight="1" x14ac:dyDescent="0.25">
      <c r="A72" s="18"/>
      <c r="B72" s="18"/>
      <c r="C72" s="19" t="s">
        <v>67</v>
      </c>
      <c r="D72" s="31">
        <f>'по 6-10'!D71+'по 0,4'!D69</f>
        <v>0</v>
      </c>
      <c r="E72" s="31">
        <f>'по 6-10'!E71+'по 0,4'!E69</f>
        <v>0</v>
      </c>
      <c r="F72" s="31">
        <f>'по 6-10'!F71+'по 0,4'!F69</f>
        <v>0</v>
      </c>
      <c r="G72" s="31">
        <f>'по 6-10'!G71+'по 0,4'!G69</f>
        <v>0</v>
      </c>
      <c r="H72" s="24">
        <v>0</v>
      </c>
      <c r="I72" s="24">
        <v>0</v>
      </c>
      <c r="J72" s="31">
        <f>'по 6-10'!J71+'по 0,4'!J69</f>
        <v>0</v>
      </c>
      <c r="K72" s="31">
        <f>'по 6-10'!K71+'по 0,4'!K69</f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</row>
    <row r="73" spans="1:17" ht="12.75" customHeight="1" x14ac:dyDescent="0.25">
      <c r="A73" s="18"/>
      <c r="B73" s="18"/>
      <c r="C73" s="19" t="s">
        <v>68</v>
      </c>
      <c r="D73" s="31">
        <f>'по 6-10'!D72+'по 0,4'!D70</f>
        <v>1</v>
      </c>
      <c r="E73" s="31">
        <f>'по 6-10'!E72+'по 0,4'!E70</f>
        <v>15</v>
      </c>
      <c r="F73" s="31">
        <f>'по 6-10'!F72+'по 0,4'!F70</f>
        <v>0</v>
      </c>
      <c r="G73" s="31">
        <f>'по 6-10'!G72+'по 0,4'!G70</f>
        <v>0</v>
      </c>
      <c r="H73" s="24">
        <v>0</v>
      </c>
      <c r="I73" s="24">
        <v>0</v>
      </c>
      <c r="J73" s="31">
        <f>'по 6-10'!J72+'по 0,4'!J70</f>
        <v>0</v>
      </c>
      <c r="K73" s="31">
        <f>'по 6-10'!K72+'по 0,4'!K70</f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</row>
    <row r="74" spans="1:17" ht="12.75" customHeight="1" x14ac:dyDescent="0.25">
      <c r="A74" s="18"/>
      <c r="B74" s="18"/>
      <c r="C74" s="19" t="s">
        <v>69</v>
      </c>
      <c r="D74" s="31">
        <f>'по 6-10'!D73+'по 0,4'!D71</f>
        <v>1</v>
      </c>
      <c r="E74" s="31">
        <f>'по 6-10'!E73+'по 0,4'!E71</f>
        <v>250</v>
      </c>
      <c r="F74" s="31">
        <f>'по 6-10'!F73+'по 0,4'!F71</f>
        <v>0</v>
      </c>
      <c r="G74" s="31">
        <f>'по 6-10'!G73+'по 0,4'!G71</f>
        <v>0</v>
      </c>
      <c r="H74" s="24">
        <v>1</v>
      </c>
      <c r="I74" s="24">
        <v>5.6</v>
      </c>
      <c r="J74" s="31">
        <f>'по 6-10'!J73+'по 0,4'!J71</f>
        <v>0</v>
      </c>
      <c r="K74" s="31">
        <f>'по 6-10'!K73+'по 0,4'!K71</f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</row>
    <row r="75" spans="1:17" ht="12.75" customHeight="1" x14ac:dyDescent="0.25">
      <c r="A75" s="18"/>
      <c r="B75" s="18"/>
      <c r="C75" s="19" t="s">
        <v>70</v>
      </c>
      <c r="D75" s="31">
        <f>'по 6-10'!D74+'по 0,4'!D72</f>
        <v>0</v>
      </c>
      <c r="E75" s="31">
        <f>'по 6-10'!E74+'по 0,4'!E72</f>
        <v>0</v>
      </c>
      <c r="F75" s="31">
        <f>'по 6-10'!F74+'по 0,4'!F72</f>
        <v>0</v>
      </c>
      <c r="G75" s="31">
        <f>'по 6-10'!G74+'по 0,4'!G72</f>
        <v>0</v>
      </c>
      <c r="H75" s="24">
        <v>1</v>
      </c>
      <c r="I75" s="24">
        <v>6</v>
      </c>
      <c r="J75" s="31">
        <f>'по 6-10'!J74+'по 0,4'!J72</f>
        <v>0</v>
      </c>
      <c r="K75" s="31">
        <f>'по 6-10'!K74+'по 0,4'!K72</f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</row>
    <row r="76" spans="1:17" ht="12.75" customHeight="1" x14ac:dyDescent="0.25">
      <c r="A76" s="18"/>
      <c r="B76" s="18"/>
      <c r="C76" s="19" t="s">
        <v>71</v>
      </c>
      <c r="D76" s="31">
        <f>'по 6-10'!D75+'по 0,4'!D73</f>
        <v>0</v>
      </c>
      <c r="E76" s="31">
        <f>'по 6-10'!E75+'по 0,4'!E73</f>
        <v>0</v>
      </c>
      <c r="F76" s="31">
        <f>'по 6-10'!F75+'по 0,4'!F73</f>
        <v>0</v>
      </c>
      <c r="G76" s="31">
        <f>'по 6-10'!G75+'по 0,4'!G73</f>
        <v>0</v>
      </c>
      <c r="H76" s="24">
        <v>0</v>
      </c>
      <c r="I76" s="24">
        <v>0</v>
      </c>
      <c r="J76" s="31">
        <f>'по 6-10'!J75+'по 0,4'!J73</f>
        <v>0</v>
      </c>
      <c r="K76" s="31">
        <f>'по 6-10'!K75+'по 0,4'!K73</f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</row>
    <row r="77" spans="1:17" ht="12.75" customHeight="1" x14ac:dyDescent="0.25">
      <c r="A77" s="18"/>
      <c r="B77" s="18"/>
      <c r="C77" s="19" t="s">
        <v>72</v>
      </c>
      <c r="D77" s="31">
        <f>'по 6-10'!D76+'по 0,4'!D74</f>
        <v>0</v>
      </c>
      <c r="E77" s="31">
        <f>'по 6-10'!E76+'по 0,4'!E74</f>
        <v>0</v>
      </c>
      <c r="F77" s="31">
        <f>'по 6-10'!F76+'по 0,4'!F74</f>
        <v>0</v>
      </c>
      <c r="G77" s="31">
        <f>'по 6-10'!G76+'по 0,4'!G74</f>
        <v>0</v>
      </c>
      <c r="H77" s="24">
        <v>0</v>
      </c>
      <c r="I77" s="24">
        <v>0</v>
      </c>
      <c r="J77" s="31">
        <f>'по 6-10'!J76+'по 0,4'!J74</f>
        <v>0</v>
      </c>
      <c r="K77" s="31">
        <f>'по 6-10'!K76+'по 0,4'!K74</f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</row>
    <row r="78" spans="1:17" ht="12.75" customHeight="1" x14ac:dyDescent="0.2">
      <c r="A78" s="18"/>
      <c r="B78" s="18"/>
      <c r="C78" s="20" t="s">
        <v>30</v>
      </c>
      <c r="D78" s="29">
        <f>D72+D73+D74+D75+D76+D77</f>
        <v>2</v>
      </c>
      <c r="E78" s="29">
        <f t="shared" ref="E78:Q78" si="5">E72+E73+E74+E75+E76+E77</f>
        <v>265</v>
      </c>
      <c r="F78" s="29">
        <f t="shared" si="5"/>
        <v>0</v>
      </c>
      <c r="G78" s="29">
        <f t="shared" si="5"/>
        <v>0</v>
      </c>
      <c r="H78" s="29">
        <f t="shared" si="5"/>
        <v>2</v>
      </c>
      <c r="I78" s="29">
        <f t="shared" si="5"/>
        <v>11.6</v>
      </c>
      <c r="J78" s="29">
        <f t="shared" si="5"/>
        <v>0</v>
      </c>
      <c r="K78" s="29">
        <f t="shared" si="5"/>
        <v>0</v>
      </c>
      <c r="L78" s="8">
        <f t="shared" si="5"/>
        <v>0</v>
      </c>
      <c r="M78" s="8">
        <f t="shared" si="5"/>
        <v>0</v>
      </c>
      <c r="N78" s="8">
        <f t="shared" si="5"/>
        <v>0</v>
      </c>
      <c r="O78" s="8">
        <f t="shared" si="5"/>
        <v>0</v>
      </c>
      <c r="P78" s="8">
        <f t="shared" si="5"/>
        <v>0</v>
      </c>
      <c r="Q78" s="8">
        <f t="shared" si="5"/>
        <v>0</v>
      </c>
    </row>
    <row r="79" spans="1:17" ht="21.75" customHeight="1" x14ac:dyDescent="0.25">
      <c r="A79" s="18"/>
      <c r="B79" s="18"/>
      <c r="C79" s="171" t="s">
        <v>73</v>
      </c>
      <c r="D79" s="171"/>
      <c r="E79" s="29"/>
      <c r="F79" s="29"/>
      <c r="G79" s="29"/>
      <c r="H79" s="29"/>
      <c r="I79" s="29"/>
      <c r="J79" s="29"/>
      <c r="K79" s="29"/>
      <c r="L79" s="8"/>
      <c r="M79" s="8"/>
      <c r="N79" s="8"/>
      <c r="O79" s="8"/>
      <c r="P79" s="8"/>
      <c r="Q79" s="8"/>
    </row>
    <row r="80" spans="1:17" ht="12.75" customHeight="1" x14ac:dyDescent="0.25">
      <c r="A80" s="18"/>
      <c r="B80" s="18"/>
      <c r="C80" s="19" t="s">
        <v>74</v>
      </c>
      <c r="D80" s="31">
        <f>'по 6-10'!D79+'по 0,4'!D77</f>
        <v>0</v>
      </c>
      <c r="E80" s="31">
        <f>'по 6-10'!E79+'по 0,4'!E77</f>
        <v>0</v>
      </c>
      <c r="F80" s="31">
        <f>'по 6-10'!F79+'по 0,4'!F77</f>
        <v>0</v>
      </c>
      <c r="G80" s="31">
        <f>'по 6-10'!G79+'по 0,4'!G77</f>
        <v>0</v>
      </c>
      <c r="H80" s="24">
        <v>0</v>
      </c>
      <c r="I80" s="24">
        <v>0</v>
      </c>
      <c r="J80" s="31">
        <f>'по 6-10'!J79+'по 0,4'!J77</f>
        <v>0</v>
      </c>
      <c r="K80" s="31">
        <f>'по 6-10'!K79+'по 0,4'!K77</f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</row>
    <row r="81" spans="1:17" ht="12.75" customHeight="1" x14ac:dyDescent="0.25">
      <c r="A81" s="18"/>
      <c r="B81" s="18"/>
      <c r="C81" s="19" t="s">
        <v>75</v>
      </c>
      <c r="D81" s="31">
        <f>'по 6-10'!D80+'по 0,4'!D78</f>
        <v>0</v>
      </c>
      <c r="E81" s="31">
        <f>'по 6-10'!E80+'по 0,4'!E78</f>
        <v>0</v>
      </c>
      <c r="F81" s="31">
        <f>'по 6-10'!F80+'по 0,4'!F78</f>
        <v>0</v>
      </c>
      <c r="G81" s="31">
        <f>'по 6-10'!G80+'по 0,4'!G78</f>
        <v>0</v>
      </c>
      <c r="H81" s="24">
        <v>1</v>
      </c>
      <c r="I81" s="24">
        <v>5</v>
      </c>
      <c r="J81" s="31">
        <f>'по 6-10'!J80+'по 0,4'!J78</f>
        <v>0</v>
      </c>
      <c r="K81" s="31">
        <f>'по 6-10'!K80+'по 0,4'!K78</f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</row>
    <row r="82" spans="1:17" ht="12.75" customHeight="1" x14ac:dyDescent="0.25">
      <c r="A82" s="18"/>
      <c r="B82" s="18"/>
      <c r="C82" s="19" t="s">
        <v>76</v>
      </c>
      <c r="D82" s="31">
        <f>'по 6-10'!D81+'по 0,4'!D79</f>
        <v>2</v>
      </c>
      <c r="E82" s="31">
        <f>'по 6-10'!E81+'по 0,4'!E79</f>
        <v>14</v>
      </c>
      <c r="F82" s="31">
        <f>'по 6-10'!F81+'по 0,4'!F79</f>
        <v>0</v>
      </c>
      <c r="G82" s="31">
        <f>'по 6-10'!G81+'по 0,4'!G79</f>
        <v>0</v>
      </c>
      <c r="H82" s="24">
        <v>0</v>
      </c>
      <c r="I82" s="24">
        <v>0</v>
      </c>
      <c r="J82" s="31">
        <f>'по 6-10'!J81+'по 0,4'!J79</f>
        <v>0</v>
      </c>
      <c r="K82" s="31">
        <f>'по 6-10'!K81+'по 0,4'!K79</f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ht="12.75" customHeight="1" x14ac:dyDescent="0.25">
      <c r="A83" s="18"/>
      <c r="B83" s="18"/>
      <c r="C83" s="19" t="s">
        <v>77</v>
      </c>
      <c r="D83" s="31">
        <f>'по 6-10'!D82+'по 0,4'!D80</f>
        <v>1</v>
      </c>
      <c r="E83" s="31">
        <f>'по 6-10'!E82+'по 0,4'!E80</f>
        <v>15</v>
      </c>
      <c r="F83" s="31">
        <f>'по 6-10'!F82+'по 0,4'!F80</f>
        <v>0</v>
      </c>
      <c r="G83" s="31">
        <f>'по 6-10'!G82+'по 0,4'!G80</f>
        <v>0</v>
      </c>
      <c r="H83" s="24">
        <v>0</v>
      </c>
      <c r="I83" s="24">
        <v>0</v>
      </c>
      <c r="J83" s="31">
        <f>'по 6-10'!J82+'по 0,4'!J80</f>
        <v>0</v>
      </c>
      <c r="K83" s="31">
        <f>'по 6-10'!K82+'по 0,4'!K80</f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</row>
    <row r="84" spans="1:17" ht="12.75" customHeight="1" x14ac:dyDescent="0.25">
      <c r="A84" s="18"/>
      <c r="B84" s="18"/>
      <c r="C84" s="19" t="s">
        <v>78</v>
      </c>
      <c r="D84" s="31">
        <f>'по 6-10'!D83+'по 0,4'!D81</f>
        <v>0</v>
      </c>
      <c r="E84" s="31">
        <f>'по 6-10'!E83+'по 0,4'!E81</f>
        <v>0</v>
      </c>
      <c r="F84" s="31">
        <f>'по 6-10'!F83+'по 0,4'!F81</f>
        <v>0</v>
      </c>
      <c r="G84" s="31">
        <f>'по 6-10'!G83+'по 0,4'!G81</f>
        <v>0</v>
      </c>
      <c r="H84" s="24">
        <v>0</v>
      </c>
      <c r="I84" s="24">
        <v>0</v>
      </c>
      <c r="J84" s="31">
        <f>'по 6-10'!J83+'по 0,4'!J81</f>
        <v>0</v>
      </c>
      <c r="K84" s="31">
        <f>'по 6-10'!K83+'по 0,4'!K81</f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</row>
    <row r="85" spans="1:17" ht="12.75" customHeight="1" x14ac:dyDescent="0.25">
      <c r="A85" s="18"/>
      <c r="B85" s="18"/>
      <c r="C85" s="19" t="s">
        <v>79</v>
      </c>
      <c r="D85" s="31">
        <f>'по 6-10'!D84+'по 0,4'!D82</f>
        <v>0</v>
      </c>
      <c r="E85" s="31">
        <f>'по 6-10'!E84+'по 0,4'!E82</f>
        <v>0</v>
      </c>
      <c r="F85" s="31">
        <f>'по 6-10'!F84+'по 0,4'!F82</f>
        <v>0</v>
      </c>
      <c r="G85" s="31">
        <f>'по 6-10'!G84+'по 0,4'!G82</f>
        <v>0</v>
      </c>
      <c r="H85" s="24">
        <v>0</v>
      </c>
      <c r="I85" s="24">
        <v>0</v>
      </c>
      <c r="J85" s="31">
        <f>'по 6-10'!J84+'по 0,4'!J82</f>
        <v>0</v>
      </c>
      <c r="K85" s="31">
        <f>'по 6-10'!K84+'по 0,4'!K82</f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</row>
    <row r="86" spans="1:17" ht="12.75" customHeight="1" x14ac:dyDescent="0.25">
      <c r="A86" s="18"/>
      <c r="B86" s="18"/>
      <c r="C86" s="19" t="s">
        <v>80</v>
      </c>
      <c r="D86" s="31">
        <f>'по 6-10'!D85+'по 0,4'!D83</f>
        <v>0</v>
      </c>
      <c r="E86" s="31">
        <f>'по 6-10'!E85+'по 0,4'!E83</f>
        <v>0</v>
      </c>
      <c r="F86" s="31">
        <f>'по 6-10'!F85+'по 0,4'!F83</f>
        <v>0</v>
      </c>
      <c r="G86" s="31">
        <f>'по 6-10'!G85+'по 0,4'!G83</f>
        <v>0</v>
      </c>
      <c r="H86" s="24">
        <v>0</v>
      </c>
      <c r="I86" s="24">
        <v>0</v>
      </c>
      <c r="J86" s="31">
        <f>'по 6-10'!J85+'по 0,4'!J83</f>
        <v>0</v>
      </c>
      <c r="K86" s="31">
        <f>'по 6-10'!K85+'по 0,4'!K83</f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</row>
    <row r="87" spans="1:17" ht="12.75" customHeight="1" x14ac:dyDescent="0.25">
      <c r="A87" s="18"/>
      <c r="B87" s="18"/>
      <c r="C87" s="19" t="s">
        <v>81</v>
      </c>
      <c r="D87" s="31">
        <f>'по 6-10'!D86+'по 0,4'!D84</f>
        <v>0</v>
      </c>
      <c r="E87" s="31">
        <f>'по 6-10'!E86+'по 0,4'!E84</f>
        <v>0</v>
      </c>
      <c r="F87" s="31">
        <f>'по 6-10'!F86+'по 0,4'!F84</f>
        <v>0</v>
      </c>
      <c r="G87" s="31">
        <f>'по 6-10'!G86+'по 0,4'!G84</f>
        <v>0</v>
      </c>
      <c r="H87" s="24">
        <v>0</v>
      </c>
      <c r="I87" s="24">
        <v>0</v>
      </c>
      <c r="J87" s="31">
        <f>'по 6-10'!J86+'по 0,4'!J84</f>
        <v>0</v>
      </c>
      <c r="K87" s="31">
        <f>'по 6-10'!K86+'по 0,4'!K84</f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</row>
    <row r="88" spans="1:17" ht="12.75" customHeight="1" x14ac:dyDescent="0.25">
      <c r="A88" s="18"/>
      <c r="B88" s="18"/>
      <c r="C88" s="19" t="s">
        <v>82</v>
      </c>
      <c r="D88" s="31">
        <f>'по 6-10'!D87+'по 0,4'!D85</f>
        <v>0</v>
      </c>
      <c r="E88" s="31">
        <f>'по 6-10'!E87+'по 0,4'!E85</f>
        <v>0</v>
      </c>
      <c r="F88" s="31">
        <f>'по 6-10'!F87+'по 0,4'!F85</f>
        <v>0</v>
      </c>
      <c r="G88" s="31">
        <f>'по 6-10'!G87+'по 0,4'!G85</f>
        <v>0</v>
      </c>
      <c r="H88" s="24">
        <v>0</v>
      </c>
      <c r="I88" s="24">
        <v>0</v>
      </c>
      <c r="J88" s="31">
        <f>'по 6-10'!J87+'по 0,4'!J85</f>
        <v>0</v>
      </c>
      <c r="K88" s="31">
        <f>'по 6-10'!K87+'по 0,4'!K85</f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</row>
    <row r="89" spans="1:17" ht="12.75" customHeight="1" x14ac:dyDescent="0.25">
      <c r="A89" s="18"/>
      <c r="B89" s="18"/>
      <c r="C89" s="19" t="s">
        <v>83</v>
      </c>
      <c r="D89" s="31">
        <f>'по 6-10'!D88+'по 0,4'!D86</f>
        <v>0</v>
      </c>
      <c r="E89" s="31">
        <f>'по 6-10'!E88+'по 0,4'!E86</f>
        <v>0</v>
      </c>
      <c r="F89" s="31">
        <f>'по 6-10'!F88+'по 0,4'!F86</f>
        <v>0</v>
      </c>
      <c r="G89" s="31">
        <f>'по 6-10'!G88+'по 0,4'!G86</f>
        <v>0</v>
      </c>
      <c r="H89" s="24">
        <v>0</v>
      </c>
      <c r="I89" s="24">
        <v>0</v>
      </c>
      <c r="J89" s="31">
        <f>'по 6-10'!J88+'по 0,4'!J86</f>
        <v>0</v>
      </c>
      <c r="K89" s="31">
        <f>'по 6-10'!K88+'по 0,4'!K86</f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</row>
    <row r="90" spans="1:17" ht="12.75" customHeight="1" x14ac:dyDescent="0.25">
      <c r="A90" s="18"/>
      <c r="B90" s="18"/>
      <c r="C90" s="19" t="s">
        <v>84</v>
      </c>
      <c r="D90" s="31">
        <f>'по 6-10'!D89+'по 0,4'!D87</f>
        <v>0</v>
      </c>
      <c r="E90" s="31">
        <f>'по 6-10'!E89+'по 0,4'!E87</f>
        <v>0</v>
      </c>
      <c r="F90" s="31">
        <f>'по 6-10'!F89+'по 0,4'!F87</f>
        <v>0</v>
      </c>
      <c r="G90" s="31">
        <f>'по 6-10'!G89+'по 0,4'!G87</f>
        <v>0</v>
      </c>
      <c r="H90" s="24">
        <v>0</v>
      </c>
      <c r="I90" s="24">
        <v>0</v>
      </c>
      <c r="J90" s="31">
        <f>'по 6-10'!J89+'по 0,4'!J87</f>
        <v>0</v>
      </c>
      <c r="K90" s="31">
        <f>'по 6-10'!K89+'по 0,4'!K87</f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</row>
    <row r="91" spans="1:17" ht="12.75" customHeight="1" x14ac:dyDescent="0.2">
      <c r="A91" s="18"/>
      <c r="B91" s="18"/>
      <c r="C91" s="20" t="s">
        <v>30</v>
      </c>
      <c r="D91" s="29">
        <f>D80+D81+D82+D83+D84+D85+D86+D87+D88+D89+D90</f>
        <v>3</v>
      </c>
      <c r="E91" s="29">
        <f t="shared" ref="E91:Q91" si="6">E80+E81+E82+E83+E84+E85+E86+E87+E88+E89+E90</f>
        <v>29</v>
      </c>
      <c r="F91" s="29">
        <f t="shared" si="6"/>
        <v>0</v>
      </c>
      <c r="G91" s="29">
        <f t="shared" si="6"/>
        <v>0</v>
      </c>
      <c r="H91" s="29">
        <f t="shared" si="6"/>
        <v>1</v>
      </c>
      <c r="I91" s="29">
        <f t="shared" si="6"/>
        <v>5</v>
      </c>
      <c r="J91" s="29">
        <f t="shared" si="6"/>
        <v>0</v>
      </c>
      <c r="K91" s="29">
        <f t="shared" si="6"/>
        <v>0</v>
      </c>
      <c r="L91" s="8">
        <f t="shared" si="6"/>
        <v>0</v>
      </c>
      <c r="M91" s="8">
        <f t="shared" si="6"/>
        <v>0</v>
      </c>
      <c r="N91" s="8">
        <f t="shared" si="6"/>
        <v>0</v>
      </c>
      <c r="O91" s="8">
        <f t="shared" si="6"/>
        <v>0</v>
      </c>
      <c r="P91" s="8">
        <f t="shared" si="6"/>
        <v>0</v>
      </c>
      <c r="Q91" s="8">
        <f t="shared" si="6"/>
        <v>0</v>
      </c>
    </row>
    <row r="92" spans="1:17" ht="21" customHeight="1" x14ac:dyDescent="0.25">
      <c r="A92" s="18"/>
      <c r="B92" s="18"/>
      <c r="C92" s="171" t="s">
        <v>85</v>
      </c>
      <c r="D92" s="171"/>
      <c r="E92" s="29"/>
      <c r="F92" s="29"/>
      <c r="G92" s="29"/>
      <c r="H92" s="29"/>
      <c r="I92" s="29"/>
      <c r="J92" s="29"/>
      <c r="K92" s="29"/>
      <c r="L92" s="8"/>
      <c r="M92" s="8"/>
      <c r="N92" s="8"/>
      <c r="O92" s="8"/>
      <c r="P92" s="8"/>
      <c r="Q92" s="8"/>
    </row>
    <row r="93" spans="1:17" ht="12.75" customHeight="1" x14ac:dyDescent="0.25">
      <c r="A93" s="18"/>
      <c r="B93" s="18"/>
      <c r="C93" s="19" t="s">
        <v>86</v>
      </c>
      <c r="D93" s="31">
        <f>'по 6-10'!D92+'по 0,4'!D90</f>
        <v>0</v>
      </c>
      <c r="E93" s="31">
        <f>'по 6-10'!E92+'по 0,4'!E90</f>
        <v>0</v>
      </c>
      <c r="F93" s="31">
        <f>'по 6-10'!F92+'по 0,4'!F90</f>
        <v>0</v>
      </c>
      <c r="G93" s="31">
        <f>'по 6-10'!G92+'по 0,4'!G90</f>
        <v>0</v>
      </c>
      <c r="H93" s="24">
        <v>1</v>
      </c>
      <c r="I93" s="24">
        <v>15</v>
      </c>
      <c r="J93" s="31">
        <f>'по 6-10'!J92+'по 0,4'!J90</f>
        <v>0</v>
      </c>
      <c r="K93" s="31">
        <f>'по 6-10'!K92+'по 0,4'!K90</f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</row>
    <row r="94" spans="1:17" ht="12.75" customHeight="1" x14ac:dyDescent="0.25">
      <c r="A94" s="18"/>
      <c r="B94" s="18"/>
      <c r="C94" s="19" t="s">
        <v>87</v>
      </c>
      <c r="D94" s="31">
        <f>'по 6-10'!D93+'по 0,4'!D91</f>
        <v>0</v>
      </c>
      <c r="E94" s="31">
        <f>'по 6-10'!E93+'по 0,4'!E91</f>
        <v>0</v>
      </c>
      <c r="F94" s="31">
        <f>'по 6-10'!F93+'по 0,4'!F91</f>
        <v>0</v>
      </c>
      <c r="G94" s="31">
        <f>'по 6-10'!G93+'по 0,4'!G91</f>
        <v>0</v>
      </c>
      <c r="H94" s="24">
        <v>0</v>
      </c>
      <c r="I94" s="24">
        <v>0</v>
      </c>
      <c r="J94" s="31">
        <f>'по 6-10'!J93+'по 0,4'!J91</f>
        <v>0</v>
      </c>
      <c r="K94" s="31">
        <f>'по 6-10'!K93+'по 0,4'!K91</f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</row>
    <row r="95" spans="1:17" ht="12.75" customHeight="1" x14ac:dyDescent="0.25">
      <c r="A95" s="18"/>
      <c r="B95" s="18"/>
      <c r="C95" s="19" t="s">
        <v>88</v>
      </c>
      <c r="D95" s="31">
        <f>'по 6-10'!D94+'по 0,4'!D92</f>
        <v>0</v>
      </c>
      <c r="E95" s="31">
        <f>'по 6-10'!E94+'по 0,4'!E92</f>
        <v>0</v>
      </c>
      <c r="F95" s="31">
        <f>'по 6-10'!F94+'по 0,4'!F92</f>
        <v>0</v>
      </c>
      <c r="G95" s="31">
        <f>'по 6-10'!G94+'по 0,4'!G92</f>
        <v>0</v>
      </c>
      <c r="H95" s="24">
        <v>0</v>
      </c>
      <c r="I95" s="24">
        <v>0</v>
      </c>
      <c r="J95" s="31">
        <f>'по 6-10'!J94+'по 0,4'!J92</f>
        <v>0</v>
      </c>
      <c r="K95" s="31">
        <f>'по 6-10'!K94+'по 0,4'!K92</f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</row>
    <row r="96" spans="1:17" ht="12.75" customHeight="1" x14ac:dyDescent="0.25">
      <c r="A96" s="18"/>
      <c r="B96" s="18"/>
      <c r="C96" s="19" t="s">
        <v>72</v>
      </c>
      <c r="D96" s="31">
        <f>'по 6-10'!D95+'по 0,4'!D93</f>
        <v>0</v>
      </c>
      <c r="E96" s="31">
        <f>'по 6-10'!E95+'по 0,4'!E93</f>
        <v>0</v>
      </c>
      <c r="F96" s="31">
        <f>'по 6-10'!F95+'по 0,4'!F93</f>
        <v>0</v>
      </c>
      <c r="G96" s="31">
        <f>'по 6-10'!G95+'по 0,4'!G93</f>
        <v>0</v>
      </c>
      <c r="H96" s="24">
        <v>0</v>
      </c>
      <c r="I96" s="24">
        <v>0</v>
      </c>
      <c r="J96" s="31">
        <f>'по 6-10'!J95+'по 0,4'!J93</f>
        <v>0</v>
      </c>
      <c r="K96" s="31">
        <f>'по 6-10'!K95+'по 0,4'!K93</f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</row>
    <row r="97" spans="1:17" ht="12.75" customHeight="1" x14ac:dyDescent="0.25">
      <c r="A97" s="18"/>
      <c r="B97" s="18"/>
      <c r="C97" s="19" t="s">
        <v>89</v>
      </c>
      <c r="D97" s="31">
        <f>'по 6-10'!D96+'по 0,4'!D94</f>
        <v>0</v>
      </c>
      <c r="E97" s="31">
        <f>'по 6-10'!E96+'по 0,4'!E94</f>
        <v>0</v>
      </c>
      <c r="F97" s="31">
        <f>'по 6-10'!F96+'по 0,4'!F94</f>
        <v>0</v>
      </c>
      <c r="G97" s="31">
        <f>'по 6-10'!G96+'по 0,4'!G94</f>
        <v>0</v>
      </c>
      <c r="H97" s="24">
        <v>0</v>
      </c>
      <c r="I97" s="24">
        <v>0</v>
      </c>
      <c r="J97" s="31">
        <f>'по 6-10'!J96+'по 0,4'!J94</f>
        <v>0</v>
      </c>
      <c r="K97" s="31">
        <f>'по 6-10'!K96+'по 0,4'!K94</f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</row>
    <row r="98" spans="1:17" ht="12.75" customHeight="1" x14ac:dyDescent="0.25">
      <c r="A98" s="18"/>
      <c r="B98" s="18"/>
      <c r="C98" s="19" t="s">
        <v>90</v>
      </c>
      <c r="D98" s="31">
        <f>'по 6-10'!D97+'по 0,4'!D95</f>
        <v>0</v>
      </c>
      <c r="E98" s="31">
        <f>'по 6-10'!E97+'по 0,4'!E95</f>
        <v>0</v>
      </c>
      <c r="F98" s="31">
        <f>'по 6-10'!F97+'по 0,4'!F95</f>
        <v>0</v>
      </c>
      <c r="G98" s="31">
        <f>'по 6-10'!G97+'по 0,4'!G95</f>
        <v>0</v>
      </c>
      <c r="H98" s="24">
        <v>0</v>
      </c>
      <c r="I98" s="24">
        <v>0</v>
      </c>
      <c r="J98" s="31">
        <f>'по 6-10'!J97+'по 0,4'!J95</f>
        <v>0</v>
      </c>
      <c r="K98" s="31">
        <f>'по 6-10'!K97+'по 0,4'!K95</f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</row>
    <row r="99" spans="1:17" ht="12.75" customHeight="1" x14ac:dyDescent="0.25">
      <c r="A99" s="18"/>
      <c r="B99" s="18"/>
      <c r="C99" s="19" t="s">
        <v>91</v>
      </c>
      <c r="D99" s="31">
        <f>'по 6-10'!D98+'по 0,4'!D96</f>
        <v>0</v>
      </c>
      <c r="E99" s="31">
        <f>'по 6-10'!E98+'по 0,4'!E96</f>
        <v>0</v>
      </c>
      <c r="F99" s="31">
        <f>'по 6-10'!F98+'по 0,4'!F96</f>
        <v>0</v>
      </c>
      <c r="G99" s="31">
        <f>'по 6-10'!G98+'по 0,4'!G96</f>
        <v>0</v>
      </c>
      <c r="H99" s="24">
        <v>0</v>
      </c>
      <c r="I99" s="24">
        <v>0</v>
      </c>
      <c r="J99" s="31">
        <f>'по 6-10'!J98+'по 0,4'!J96</f>
        <v>0</v>
      </c>
      <c r="K99" s="31">
        <f>'по 6-10'!K98+'по 0,4'!K96</f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</row>
    <row r="100" spans="1:17" ht="12.75" customHeight="1" x14ac:dyDescent="0.25">
      <c r="A100" s="18"/>
      <c r="B100" s="18"/>
      <c r="C100" s="19" t="s">
        <v>92</v>
      </c>
      <c r="D100" s="31">
        <f>'по 6-10'!D99+'по 0,4'!D97</f>
        <v>0</v>
      </c>
      <c r="E100" s="31">
        <f>'по 6-10'!E99+'по 0,4'!E97</f>
        <v>0</v>
      </c>
      <c r="F100" s="31">
        <f>'по 6-10'!F99+'по 0,4'!F97</f>
        <v>0</v>
      </c>
      <c r="G100" s="31">
        <f>'по 6-10'!G99+'по 0,4'!G97</f>
        <v>0</v>
      </c>
      <c r="H100" s="24">
        <v>0</v>
      </c>
      <c r="I100" s="24">
        <v>0</v>
      </c>
      <c r="J100" s="31">
        <f>'по 6-10'!J99+'по 0,4'!J97</f>
        <v>0</v>
      </c>
      <c r="K100" s="31">
        <f>'по 6-10'!K99+'по 0,4'!K97</f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</row>
    <row r="101" spans="1:17" ht="12.75" customHeight="1" x14ac:dyDescent="0.25">
      <c r="A101" s="18"/>
      <c r="B101" s="18"/>
      <c r="C101" s="19" t="s">
        <v>93</v>
      </c>
      <c r="D101" s="31">
        <f>'по 6-10'!D100+'по 0,4'!D98</f>
        <v>0</v>
      </c>
      <c r="E101" s="31">
        <f>'по 6-10'!E100+'по 0,4'!E98</f>
        <v>0</v>
      </c>
      <c r="F101" s="31">
        <f>'по 6-10'!F100+'по 0,4'!F98</f>
        <v>0</v>
      </c>
      <c r="G101" s="31">
        <f>'по 6-10'!G100+'по 0,4'!G98</f>
        <v>0</v>
      </c>
      <c r="H101" s="24">
        <v>0</v>
      </c>
      <c r="I101" s="24">
        <v>0</v>
      </c>
      <c r="J101" s="31">
        <f>'по 6-10'!J100+'по 0,4'!J98</f>
        <v>0</v>
      </c>
      <c r="K101" s="31">
        <f>'по 6-10'!K100+'по 0,4'!K98</f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</row>
    <row r="102" spans="1:17" ht="12.75" customHeight="1" x14ac:dyDescent="0.2">
      <c r="A102" s="18"/>
      <c r="B102" s="18"/>
      <c r="C102" s="19" t="s">
        <v>30</v>
      </c>
      <c r="D102" s="29">
        <f>D93+D94+D95+D96+D97+D98+D99+D100+D101</f>
        <v>0</v>
      </c>
      <c r="E102" s="29">
        <f t="shared" ref="E102:Q102" si="7">E93+E94+E95+E96+E97+E98+E99+E100+E101</f>
        <v>0</v>
      </c>
      <c r="F102" s="29">
        <f t="shared" si="7"/>
        <v>0</v>
      </c>
      <c r="G102" s="29">
        <f t="shared" si="7"/>
        <v>0</v>
      </c>
      <c r="H102" s="29">
        <f t="shared" si="7"/>
        <v>1</v>
      </c>
      <c r="I102" s="29">
        <f t="shared" si="7"/>
        <v>15</v>
      </c>
      <c r="J102" s="29">
        <f t="shared" si="7"/>
        <v>0</v>
      </c>
      <c r="K102" s="29">
        <f t="shared" si="7"/>
        <v>0</v>
      </c>
      <c r="L102" s="8">
        <f t="shared" si="7"/>
        <v>0</v>
      </c>
      <c r="M102" s="8">
        <f t="shared" si="7"/>
        <v>0</v>
      </c>
      <c r="N102" s="8">
        <f t="shared" si="7"/>
        <v>0</v>
      </c>
      <c r="O102" s="8">
        <f t="shared" si="7"/>
        <v>0</v>
      </c>
      <c r="P102" s="8">
        <f t="shared" si="7"/>
        <v>0</v>
      </c>
      <c r="Q102" s="8">
        <f t="shared" si="7"/>
        <v>0</v>
      </c>
    </row>
    <row r="103" spans="1:17" ht="21" customHeight="1" x14ac:dyDescent="0.25">
      <c r="A103" s="18"/>
      <c r="B103" s="18"/>
      <c r="C103" s="171" t="s">
        <v>94</v>
      </c>
      <c r="D103" s="171"/>
      <c r="E103" s="29"/>
      <c r="F103" s="29"/>
      <c r="G103" s="29"/>
      <c r="H103" s="29"/>
      <c r="I103" s="29"/>
      <c r="J103" s="29"/>
      <c r="K103" s="29"/>
      <c r="L103" s="8"/>
      <c r="M103" s="8"/>
      <c r="N103" s="8"/>
      <c r="O103" s="8"/>
      <c r="P103" s="8"/>
      <c r="Q103" s="8"/>
    </row>
    <row r="104" spans="1:17" ht="12.75" customHeight="1" x14ac:dyDescent="0.25">
      <c r="A104" s="18"/>
      <c r="B104" s="18"/>
      <c r="C104" s="19" t="s">
        <v>95</v>
      </c>
      <c r="D104" s="31">
        <f>'по 6-10'!D103+'по 0,4'!D101</f>
        <v>0</v>
      </c>
      <c r="E104" s="31">
        <f>'по 6-10'!E103+'по 0,4'!E101</f>
        <v>0</v>
      </c>
      <c r="F104" s="31">
        <f>'по 6-10'!F103+'по 0,4'!F101</f>
        <v>0</v>
      </c>
      <c r="G104" s="31">
        <f>'по 6-10'!G103+'по 0,4'!G101</f>
        <v>0</v>
      </c>
      <c r="H104" s="24">
        <v>1</v>
      </c>
      <c r="I104" s="24">
        <v>15</v>
      </c>
      <c r="J104" s="31">
        <f>'по 6-10'!J103+'по 0,4'!J101</f>
        <v>0</v>
      </c>
      <c r="K104" s="31">
        <f>'по 6-10'!K103+'по 0,4'!K101</f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</row>
    <row r="105" spans="1:17" ht="12.75" customHeight="1" x14ac:dyDescent="0.25">
      <c r="A105" s="18"/>
      <c r="B105" s="18"/>
      <c r="C105" s="19" t="s">
        <v>96</v>
      </c>
      <c r="D105" s="31">
        <f>'по 6-10'!D105+'по 0,4'!D102</f>
        <v>2</v>
      </c>
      <c r="E105" s="31">
        <f>'по 6-10'!E105+'по 0,4'!E102</f>
        <v>18</v>
      </c>
      <c r="F105" s="31">
        <f>'по 6-10'!F105+'по 0,4'!F102</f>
        <v>0</v>
      </c>
      <c r="G105" s="31">
        <f>'по 6-10'!G105+'по 0,4'!G102</f>
        <v>0</v>
      </c>
      <c r="H105" s="24">
        <v>0</v>
      </c>
      <c r="I105" s="24">
        <v>0</v>
      </c>
      <c r="J105" s="31">
        <f>'по 6-10'!J104+'по 0,4'!J102</f>
        <v>0</v>
      </c>
      <c r="K105" s="31">
        <f>'по 6-10'!K104+'по 0,4'!K102</f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</row>
    <row r="106" spans="1:17" ht="12.75" customHeight="1" x14ac:dyDescent="0.25">
      <c r="A106" s="18"/>
      <c r="B106" s="18"/>
      <c r="C106" s="19" t="s">
        <v>97</v>
      </c>
      <c r="D106" s="31" t="e">
        <f>'по 6-10'!#REF!+'по 0,4'!D103</f>
        <v>#REF!</v>
      </c>
      <c r="E106" s="31" t="e">
        <f>'по 6-10'!#REF!+'по 0,4'!E103</f>
        <v>#REF!</v>
      </c>
      <c r="F106" s="31" t="e">
        <f>'по 6-10'!#REF!+'по 0,4'!F103</f>
        <v>#REF!</v>
      </c>
      <c r="G106" s="31" t="e">
        <f>'по 6-10'!#REF!+'по 0,4'!G103</f>
        <v>#REF!</v>
      </c>
      <c r="H106" s="24">
        <v>0</v>
      </c>
      <c r="I106" s="24">
        <v>0</v>
      </c>
      <c r="J106" s="31">
        <f>'по 6-10'!J105+'по 0,4'!J103</f>
        <v>0</v>
      </c>
      <c r="K106" s="31">
        <f>'по 6-10'!K105+'по 0,4'!K103</f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</row>
    <row r="107" spans="1:17" ht="12.75" customHeight="1" x14ac:dyDescent="0.25">
      <c r="A107" s="18"/>
      <c r="B107" s="18"/>
      <c r="C107" s="19" t="s">
        <v>98</v>
      </c>
      <c r="D107" s="31">
        <f>'по 6-10'!D106+'по 0,4'!D104</f>
        <v>0</v>
      </c>
      <c r="E107" s="31">
        <f>'по 6-10'!E106+'по 0,4'!E104</f>
        <v>0</v>
      </c>
      <c r="F107" s="31">
        <f>'по 6-10'!F106+'по 0,4'!F104</f>
        <v>0</v>
      </c>
      <c r="G107" s="31">
        <f>'по 6-10'!G106+'по 0,4'!G104</f>
        <v>0</v>
      </c>
      <c r="H107" s="24">
        <v>0</v>
      </c>
      <c r="I107" s="24">
        <v>0</v>
      </c>
      <c r="J107" s="31">
        <f>'по 6-10'!J106+'по 0,4'!J104</f>
        <v>0</v>
      </c>
      <c r="K107" s="31">
        <f>'по 6-10'!K106+'по 0,4'!K104</f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</row>
    <row r="108" spans="1:17" ht="12.75" customHeight="1" x14ac:dyDescent="0.25">
      <c r="A108" s="18"/>
      <c r="B108" s="18"/>
      <c r="C108" s="19" t="s">
        <v>99</v>
      </c>
      <c r="D108" s="31">
        <f>'по 6-10'!D107+'по 0,4'!D105</f>
        <v>0</v>
      </c>
      <c r="E108" s="31">
        <f>'по 6-10'!E107+'по 0,4'!E105</f>
        <v>0</v>
      </c>
      <c r="F108" s="31">
        <f>'по 6-10'!F107+'по 0,4'!F105</f>
        <v>0</v>
      </c>
      <c r="G108" s="31">
        <f>'по 6-10'!G107+'по 0,4'!G105</f>
        <v>0</v>
      </c>
      <c r="H108" s="24">
        <v>0</v>
      </c>
      <c r="I108" s="24">
        <v>0</v>
      </c>
      <c r="J108" s="31">
        <f>'по 6-10'!J107+'по 0,4'!J105</f>
        <v>0</v>
      </c>
      <c r="K108" s="31">
        <f>'по 6-10'!K107+'по 0,4'!K105</f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</row>
    <row r="109" spans="1:17" ht="12.75" customHeight="1" x14ac:dyDescent="0.25">
      <c r="A109" s="18"/>
      <c r="B109" s="18"/>
      <c r="C109" s="19" t="s">
        <v>100</v>
      </c>
      <c r="D109" s="31">
        <f>'по 6-10'!D108+'по 0,4'!D106</f>
        <v>8</v>
      </c>
      <c r="E109" s="31">
        <f>'по 6-10'!E108+'по 0,4'!E106</f>
        <v>29</v>
      </c>
      <c r="F109" s="31">
        <f>'по 6-10'!F108+'по 0,4'!F106</f>
        <v>0</v>
      </c>
      <c r="G109" s="31">
        <f>'по 6-10'!G108+'по 0,4'!G106</f>
        <v>0</v>
      </c>
      <c r="H109" s="24">
        <v>0</v>
      </c>
      <c r="I109" s="24">
        <v>0</v>
      </c>
      <c r="J109" s="31">
        <f>'по 6-10'!J108+'по 0,4'!J106</f>
        <v>0</v>
      </c>
      <c r="K109" s="31">
        <f>'по 6-10'!K108+'по 0,4'!K106</f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</row>
    <row r="110" spans="1:17" ht="12.75" customHeight="1" x14ac:dyDescent="0.25">
      <c r="A110" s="18"/>
      <c r="B110" s="18"/>
      <c r="C110" s="19" t="s">
        <v>101</v>
      </c>
      <c r="D110" s="31">
        <f>'по 6-10'!D109+'по 0,4'!D107</f>
        <v>8</v>
      </c>
      <c r="E110" s="31">
        <f>'по 6-10'!E109+'по 0,4'!E107</f>
        <v>40</v>
      </c>
      <c r="F110" s="31">
        <f>'по 6-10'!F109+'по 0,4'!F107</f>
        <v>0</v>
      </c>
      <c r="G110" s="31">
        <f>'по 6-10'!G109+'по 0,4'!G107</f>
        <v>0</v>
      </c>
      <c r="H110" s="24">
        <v>0</v>
      </c>
      <c r="I110" s="24">
        <v>0</v>
      </c>
      <c r="J110" s="31">
        <f>'по 6-10'!J109+'по 0,4'!J107</f>
        <v>0</v>
      </c>
      <c r="K110" s="31">
        <f>'по 6-10'!K109+'по 0,4'!K107</f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</row>
    <row r="111" spans="1:17" ht="12.75" customHeight="1" x14ac:dyDescent="0.25">
      <c r="A111" s="18"/>
      <c r="B111" s="18"/>
      <c r="C111" s="19" t="s">
        <v>102</v>
      </c>
      <c r="D111" s="31">
        <f>'по 6-10'!D110+'по 0,4'!D108</f>
        <v>7</v>
      </c>
      <c r="E111" s="31">
        <f>'по 6-10'!E110+'по 0,4'!E108</f>
        <v>36</v>
      </c>
      <c r="F111" s="31">
        <f>'по 6-10'!F110+'по 0,4'!F108</f>
        <v>0</v>
      </c>
      <c r="G111" s="31">
        <f>'по 6-10'!G110+'по 0,4'!G108</f>
        <v>0</v>
      </c>
      <c r="H111" s="24">
        <v>0</v>
      </c>
      <c r="I111" s="24">
        <v>0</v>
      </c>
      <c r="J111" s="31">
        <f>'по 6-10'!J110+'по 0,4'!J108</f>
        <v>0</v>
      </c>
      <c r="K111" s="31">
        <f>'по 6-10'!K110+'по 0,4'!K108</f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</row>
    <row r="112" spans="1:17" ht="12.75" customHeight="1" x14ac:dyDescent="0.25">
      <c r="A112" s="18"/>
      <c r="B112" s="18"/>
      <c r="C112" s="19" t="s">
        <v>103</v>
      </c>
      <c r="D112" s="31">
        <f>'по 6-10'!D111+'по 0,4'!D109</f>
        <v>5</v>
      </c>
      <c r="E112" s="31">
        <f>'по 6-10'!E111+'по 0,4'!E109</f>
        <v>57</v>
      </c>
      <c r="F112" s="31">
        <f>'по 6-10'!F111+'по 0,4'!F109</f>
        <v>0</v>
      </c>
      <c r="G112" s="31">
        <f>'по 6-10'!G111+'по 0,4'!G109</f>
        <v>0</v>
      </c>
      <c r="H112" s="24">
        <v>2</v>
      </c>
      <c r="I112" s="24">
        <v>45</v>
      </c>
      <c r="J112" s="31">
        <f>'по 6-10'!J111+'по 0,4'!J109</f>
        <v>0</v>
      </c>
      <c r="K112" s="31">
        <f>'по 6-10'!K111+'по 0,4'!K109</f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</row>
    <row r="113" spans="1:17" ht="12.75" customHeight="1" x14ac:dyDescent="0.25">
      <c r="A113" s="18"/>
      <c r="B113" s="18"/>
      <c r="C113" s="19" t="s">
        <v>104</v>
      </c>
      <c r="D113" s="31">
        <f>'по 6-10'!D112+'по 0,4'!D110</f>
        <v>4</v>
      </c>
      <c r="E113" s="31">
        <f>'по 6-10'!E112+'по 0,4'!E110</f>
        <v>57</v>
      </c>
      <c r="F113" s="31">
        <f>'по 6-10'!F112+'по 0,4'!F110</f>
        <v>0</v>
      </c>
      <c r="G113" s="31">
        <f>'по 6-10'!G112+'по 0,4'!G110</f>
        <v>0</v>
      </c>
      <c r="H113" s="24">
        <v>0</v>
      </c>
      <c r="I113" s="24">
        <v>0</v>
      </c>
      <c r="J113" s="31">
        <f>'по 6-10'!J112+'по 0,4'!J110</f>
        <v>0</v>
      </c>
      <c r="K113" s="31">
        <f>'по 6-10'!K112+'по 0,4'!K110</f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</row>
    <row r="114" spans="1:17" ht="12.75" customHeight="1" x14ac:dyDescent="0.25">
      <c r="A114" s="18"/>
      <c r="B114" s="18"/>
      <c r="C114" s="19" t="s">
        <v>105</v>
      </c>
      <c r="D114" s="31">
        <f>'по 6-10'!D113+'по 0,4'!D111</f>
        <v>1</v>
      </c>
      <c r="E114" s="31">
        <f>'по 6-10'!E113+'по 0,4'!E111</f>
        <v>5</v>
      </c>
      <c r="F114" s="31">
        <f>'по 6-10'!F113+'по 0,4'!F111</f>
        <v>0</v>
      </c>
      <c r="G114" s="31">
        <f>'по 6-10'!G113+'по 0,4'!G111</f>
        <v>0</v>
      </c>
      <c r="H114" s="24">
        <v>0</v>
      </c>
      <c r="I114" s="24">
        <v>0</v>
      </c>
      <c r="J114" s="31">
        <f>'по 6-10'!J113+'по 0,4'!J111</f>
        <v>0</v>
      </c>
      <c r="K114" s="31">
        <f>'по 6-10'!K113+'по 0,4'!K111</f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</row>
    <row r="115" spans="1:17" ht="12.75" customHeight="1" x14ac:dyDescent="0.2">
      <c r="A115" s="18"/>
      <c r="B115" s="18"/>
      <c r="C115" s="19" t="s">
        <v>30</v>
      </c>
      <c r="D115" s="29" t="e">
        <f>D104+D105+D106+D107+D108+D109+D110+D111+D112+D113+D114</f>
        <v>#REF!</v>
      </c>
      <c r="E115" s="29" t="e">
        <f t="shared" ref="E115:Q115" si="8">E104+E105+E106+E107+E108+E109+E110+E111+E112+E113+E114</f>
        <v>#REF!</v>
      </c>
      <c r="F115" s="29" t="e">
        <f t="shared" si="8"/>
        <v>#REF!</v>
      </c>
      <c r="G115" s="29" t="e">
        <f t="shared" si="8"/>
        <v>#REF!</v>
      </c>
      <c r="H115" s="29">
        <f t="shared" si="8"/>
        <v>3</v>
      </c>
      <c r="I115" s="29">
        <f t="shared" si="8"/>
        <v>60</v>
      </c>
      <c r="J115" s="29">
        <f t="shared" si="8"/>
        <v>0</v>
      </c>
      <c r="K115" s="29">
        <f t="shared" si="8"/>
        <v>0</v>
      </c>
      <c r="L115" s="8">
        <f t="shared" si="8"/>
        <v>0</v>
      </c>
      <c r="M115" s="8">
        <f t="shared" si="8"/>
        <v>0</v>
      </c>
      <c r="N115" s="8">
        <f t="shared" si="8"/>
        <v>0</v>
      </c>
      <c r="O115" s="8">
        <f t="shared" si="8"/>
        <v>0</v>
      </c>
      <c r="P115" s="8">
        <f t="shared" si="8"/>
        <v>0</v>
      </c>
      <c r="Q115" s="8">
        <f t="shared" si="8"/>
        <v>0</v>
      </c>
    </row>
    <row r="116" spans="1:17" ht="19.5" customHeight="1" x14ac:dyDescent="0.25">
      <c r="A116" s="18"/>
      <c r="B116" s="18"/>
      <c r="C116" s="171" t="s">
        <v>106</v>
      </c>
      <c r="D116" s="171"/>
      <c r="E116" s="29"/>
      <c r="F116" s="29"/>
      <c r="G116" s="29"/>
      <c r="H116" s="29"/>
      <c r="I116" s="29"/>
      <c r="J116" s="29"/>
      <c r="K116" s="29"/>
      <c r="L116" s="8"/>
      <c r="M116" s="8"/>
      <c r="N116" s="8"/>
      <c r="O116" s="8"/>
      <c r="P116" s="8"/>
      <c r="Q116" s="8"/>
    </row>
    <row r="117" spans="1:17" ht="12.75" customHeight="1" x14ac:dyDescent="0.2">
      <c r="A117" s="18"/>
      <c r="B117" s="18"/>
      <c r="C117" s="21" t="s">
        <v>107</v>
      </c>
      <c r="D117" s="31">
        <f>'по 6-10'!D116+'по 0,4'!D114</f>
        <v>0</v>
      </c>
      <c r="E117" s="31">
        <f>'по 6-10'!E116+'по 0,4'!E114</f>
        <v>0</v>
      </c>
      <c r="F117" s="31">
        <f>'по 6-10'!F116+'по 0,4'!F114</f>
        <v>0</v>
      </c>
      <c r="G117" s="31">
        <f>'по 6-10'!G116+'по 0,4'!G114</f>
        <v>0</v>
      </c>
      <c r="H117" s="29">
        <v>0</v>
      </c>
      <c r="I117" s="29">
        <v>0</v>
      </c>
      <c r="J117" s="31">
        <f>'по 6-10'!J116+'по 0,4'!J114</f>
        <v>0</v>
      </c>
      <c r="K117" s="31">
        <f>'по 6-10'!K116+'по 0,4'!K114</f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</row>
    <row r="118" spans="1:17" ht="12.75" customHeight="1" x14ac:dyDescent="0.2">
      <c r="A118" s="18"/>
      <c r="B118" s="18"/>
      <c r="C118" s="21" t="s">
        <v>108</v>
      </c>
      <c r="D118" s="31">
        <f>'по 6-10'!D117+'по 0,4'!D115</f>
        <v>1</v>
      </c>
      <c r="E118" s="31">
        <f>'по 6-10'!E117+'по 0,4'!E115</f>
        <v>3</v>
      </c>
      <c r="F118" s="31">
        <f>'по 6-10'!F117+'по 0,4'!F115</f>
        <v>0</v>
      </c>
      <c r="G118" s="31">
        <f>'по 6-10'!G117+'по 0,4'!G115</f>
        <v>0</v>
      </c>
      <c r="H118" s="29">
        <v>0</v>
      </c>
      <c r="I118" s="29">
        <v>0</v>
      </c>
      <c r="J118" s="31">
        <f>'по 6-10'!J117+'по 0,4'!J115</f>
        <v>0</v>
      </c>
      <c r="K118" s="31">
        <f>'по 6-10'!K117+'по 0,4'!K115</f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</row>
    <row r="119" spans="1:17" ht="12.75" customHeight="1" x14ac:dyDescent="0.2">
      <c r="A119" s="18"/>
      <c r="B119" s="18"/>
      <c r="C119" s="21" t="s">
        <v>109</v>
      </c>
      <c r="D119" s="31">
        <f>'по 6-10'!D118+'по 0,4'!D116</f>
        <v>0</v>
      </c>
      <c r="E119" s="31">
        <f>'по 6-10'!E118+'по 0,4'!E116</f>
        <v>0</v>
      </c>
      <c r="F119" s="31">
        <f>'по 6-10'!F118+'по 0,4'!F116</f>
        <v>0</v>
      </c>
      <c r="G119" s="31">
        <f>'по 6-10'!G118+'по 0,4'!G116</f>
        <v>0</v>
      </c>
      <c r="H119" s="29">
        <v>0</v>
      </c>
      <c r="I119" s="29">
        <v>0</v>
      </c>
      <c r="J119" s="31">
        <f>'по 6-10'!J118+'по 0,4'!J116</f>
        <v>0</v>
      </c>
      <c r="K119" s="31">
        <f>'по 6-10'!K118+'по 0,4'!K116</f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</row>
    <row r="120" spans="1:17" ht="12.75" customHeight="1" x14ac:dyDescent="0.2">
      <c r="A120" s="18"/>
      <c r="B120" s="18"/>
      <c r="C120" s="21" t="s">
        <v>110</v>
      </c>
      <c r="D120" s="31">
        <f>'по 6-10'!D119+'по 0,4'!D117</f>
        <v>0</v>
      </c>
      <c r="E120" s="31">
        <f>'по 6-10'!E119+'по 0,4'!E117</f>
        <v>0</v>
      </c>
      <c r="F120" s="31">
        <f>'по 6-10'!F119+'по 0,4'!F117</f>
        <v>0</v>
      </c>
      <c r="G120" s="31">
        <f>'по 6-10'!G119+'по 0,4'!G117</f>
        <v>0</v>
      </c>
      <c r="H120" s="29">
        <v>0</v>
      </c>
      <c r="I120" s="29">
        <v>0</v>
      </c>
      <c r="J120" s="31">
        <f>'по 6-10'!J119+'по 0,4'!J117</f>
        <v>0</v>
      </c>
      <c r="K120" s="31">
        <f>'по 6-10'!K119+'по 0,4'!K117</f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</row>
    <row r="121" spans="1:17" ht="12.75" customHeight="1" x14ac:dyDescent="0.2">
      <c r="A121" s="18"/>
      <c r="B121" s="18"/>
      <c r="C121" s="21" t="s">
        <v>111</v>
      </c>
      <c r="D121" s="31">
        <f>'по 6-10'!D120+'по 0,4'!D118</f>
        <v>0</v>
      </c>
      <c r="E121" s="31">
        <f>'по 6-10'!E120+'по 0,4'!E118</f>
        <v>0</v>
      </c>
      <c r="F121" s="31">
        <f>'по 6-10'!F120+'по 0,4'!F118</f>
        <v>0</v>
      </c>
      <c r="G121" s="31">
        <f>'по 6-10'!G120+'по 0,4'!G118</f>
        <v>0</v>
      </c>
      <c r="H121" s="29">
        <v>0</v>
      </c>
      <c r="I121" s="29">
        <v>0</v>
      </c>
      <c r="J121" s="31">
        <f>'по 6-10'!J120+'по 0,4'!J118</f>
        <v>0</v>
      </c>
      <c r="K121" s="31">
        <f>'по 6-10'!K120+'по 0,4'!K118</f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</row>
    <row r="122" spans="1:17" ht="12.75" customHeight="1" x14ac:dyDescent="0.2">
      <c r="A122" s="18"/>
      <c r="B122" s="18"/>
      <c r="C122" s="21" t="s">
        <v>112</v>
      </c>
      <c r="D122" s="31">
        <f>'по 6-10'!D121+'по 0,4'!D119</f>
        <v>0</v>
      </c>
      <c r="E122" s="31">
        <f>'по 6-10'!E121+'по 0,4'!E119</f>
        <v>0</v>
      </c>
      <c r="F122" s="31">
        <f>'по 6-10'!F121+'по 0,4'!F119</f>
        <v>0</v>
      </c>
      <c r="G122" s="31">
        <f>'по 6-10'!G121+'по 0,4'!G119</f>
        <v>0</v>
      </c>
      <c r="H122" s="29">
        <v>0</v>
      </c>
      <c r="I122" s="29">
        <v>0</v>
      </c>
      <c r="J122" s="31">
        <f>'по 6-10'!J121+'по 0,4'!J119</f>
        <v>0</v>
      </c>
      <c r="K122" s="31">
        <f>'по 6-10'!K121+'по 0,4'!K119</f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</row>
    <row r="123" spans="1:17" ht="12.75" customHeight="1" x14ac:dyDescent="0.2">
      <c r="A123" s="18"/>
      <c r="B123" s="18"/>
      <c r="C123" s="21" t="s">
        <v>113</v>
      </c>
      <c r="D123" s="31">
        <f>'по 6-10'!D122+'по 0,4'!D120</f>
        <v>4</v>
      </c>
      <c r="E123" s="31">
        <f>'по 6-10'!E122+'по 0,4'!E120</f>
        <v>12</v>
      </c>
      <c r="F123" s="31">
        <f>'по 6-10'!F122+'по 0,4'!F120</f>
        <v>0</v>
      </c>
      <c r="G123" s="31">
        <f>'по 6-10'!G122+'по 0,4'!G120</f>
        <v>0</v>
      </c>
      <c r="H123" s="29">
        <v>0</v>
      </c>
      <c r="I123" s="29">
        <v>0</v>
      </c>
      <c r="J123" s="31">
        <f>'по 6-10'!J122+'по 0,4'!J120</f>
        <v>0</v>
      </c>
      <c r="K123" s="31">
        <f>'по 6-10'!K122+'по 0,4'!K120</f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</row>
    <row r="124" spans="1:17" ht="12.75" customHeight="1" x14ac:dyDescent="0.2">
      <c r="A124" s="18"/>
      <c r="B124" s="18"/>
      <c r="C124" s="21" t="s">
        <v>114</v>
      </c>
      <c r="D124" s="31">
        <f>'по 6-10'!D123+'по 0,4'!D121</f>
        <v>3</v>
      </c>
      <c r="E124" s="31">
        <f>'по 6-10'!E123+'по 0,4'!E121</f>
        <v>6</v>
      </c>
      <c r="F124" s="31">
        <f>'по 6-10'!F123+'по 0,4'!F121</f>
        <v>0</v>
      </c>
      <c r="G124" s="31">
        <f>'по 6-10'!G123+'по 0,4'!G121</f>
        <v>0</v>
      </c>
      <c r="H124" s="29">
        <v>0</v>
      </c>
      <c r="I124" s="29">
        <v>0</v>
      </c>
      <c r="J124" s="31">
        <f>'по 6-10'!J123+'по 0,4'!J121</f>
        <v>0</v>
      </c>
      <c r="K124" s="31">
        <f>'по 6-10'!K123+'по 0,4'!K121</f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</row>
    <row r="125" spans="1:17" ht="12.75" customHeight="1" x14ac:dyDescent="0.2">
      <c r="A125" s="18"/>
      <c r="B125" s="18"/>
      <c r="C125" s="21" t="s">
        <v>115</v>
      </c>
      <c r="D125" s="31">
        <f>'по 6-10'!D124+'по 0,4'!D122</f>
        <v>1</v>
      </c>
      <c r="E125" s="31">
        <f>'по 6-10'!E124+'по 0,4'!E122</f>
        <v>3</v>
      </c>
      <c r="F125" s="31">
        <f>'по 6-10'!F124+'по 0,4'!F122</f>
        <v>0</v>
      </c>
      <c r="G125" s="31">
        <f>'по 6-10'!G124+'по 0,4'!G122</f>
        <v>0</v>
      </c>
      <c r="H125" s="29">
        <v>0</v>
      </c>
      <c r="I125" s="29">
        <v>0</v>
      </c>
      <c r="J125" s="31">
        <f>'по 6-10'!J124+'по 0,4'!J122</f>
        <v>0</v>
      </c>
      <c r="K125" s="31">
        <f>'по 6-10'!K124+'по 0,4'!K122</f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</row>
    <row r="126" spans="1:17" ht="12.75" customHeight="1" x14ac:dyDescent="0.2">
      <c r="A126" s="18"/>
      <c r="B126" s="18"/>
      <c r="C126" s="21" t="s">
        <v>116</v>
      </c>
      <c r="D126" s="31">
        <f>'по 6-10'!D125+'по 0,4'!D123</f>
        <v>1</v>
      </c>
      <c r="E126" s="31">
        <f>'по 6-10'!E125+'по 0,4'!E123</f>
        <v>15</v>
      </c>
      <c r="F126" s="31">
        <f>'по 6-10'!F125+'по 0,4'!F123</f>
        <v>0</v>
      </c>
      <c r="G126" s="31">
        <f>'по 6-10'!G125+'по 0,4'!G123</f>
        <v>0</v>
      </c>
      <c r="H126" s="29">
        <v>0</v>
      </c>
      <c r="I126" s="29">
        <v>0</v>
      </c>
      <c r="J126" s="31">
        <f>'по 6-10'!J125+'по 0,4'!J123</f>
        <v>0</v>
      </c>
      <c r="K126" s="31">
        <f>'по 6-10'!K125+'по 0,4'!K123</f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</row>
    <row r="127" spans="1:17" ht="12.75" customHeight="1" x14ac:dyDescent="0.2">
      <c r="A127" s="18"/>
      <c r="B127" s="18"/>
      <c r="C127" s="22" t="s">
        <v>117</v>
      </c>
      <c r="D127" s="31">
        <f>'по 6-10'!D126+'по 0,4'!D124</f>
        <v>0</v>
      </c>
      <c r="E127" s="31">
        <f>'по 6-10'!E126+'по 0,4'!E124</f>
        <v>0</v>
      </c>
      <c r="F127" s="31">
        <f>'по 6-10'!F126+'по 0,4'!F124</f>
        <v>0</v>
      </c>
      <c r="G127" s="31">
        <f>'по 6-10'!G126+'по 0,4'!G124</f>
        <v>0</v>
      </c>
      <c r="H127" s="29">
        <v>0</v>
      </c>
      <c r="I127" s="29">
        <v>0</v>
      </c>
      <c r="J127" s="31">
        <f>'по 6-10'!J126+'по 0,4'!J124</f>
        <v>0</v>
      </c>
      <c r="K127" s="31">
        <f>'по 6-10'!K126+'по 0,4'!K124</f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</row>
    <row r="128" spans="1:17" ht="12.75" customHeight="1" x14ac:dyDescent="0.2">
      <c r="A128" s="18"/>
      <c r="B128" s="18"/>
      <c r="C128" s="21" t="s">
        <v>118</v>
      </c>
      <c r="D128" s="31">
        <f>'по 6-10'!D127+'по 0,4'!D125</f>
        <v>0</v>
      </c>
      <c r="E128" s="31">
        <f>'по 6-10'!E127+'по 0,4'!E125</f>
        <v>0</v>
      </c>
      <c r="F128" s="31">
        <f>'по 6-10'!F127+'по 0,4'!F125</f>
        <v>0</v>
      </c>
      <c r="G128" s="31">
        <f>'по 6-10'!G127+'по 0,4'!G125</f>
        <v>0</v>
      </c>
      <c r="H128" s="29">
        <v>0</v>
      </c>
      <c r="I128" s="29">
        <v>0</v>
      </c>
      <c r="J128" s="31">
        <f>'по 6-10'!J127+'по 0,4'!J125</f>
        <v>0</v>
      </c>
      <c r="K128" s="31">
        <f>'по 6-10'!K127+'по 0,4'!K125</f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</row>
    <row r="129" spans="1:17" ht="12.75" customHeight="1" x14ac:dyDescent="0.2">
      <c r="A129" s="18"/>
      <c r="B129" s="18"/>
      <c r="C129" s="20" t="s">
        <v>30</v>
      </c>
      <c r="D129" s="29">
        <f>D117+D118+D119+D120+D121+D122+D123+D124+D125+D126+D127+D128</f>
        <v>10</v>
      </c>
      <c r="E129" s="29">
        <f t="shared" ref="E129:Q129" si="9">E117+E118+E119+E120+E121+E122+E123+E124+E125+E126+E127+E128</f>
        <v>39</v>
      </c>
      <c r="F129" s="29">
        <f t="shared" si="9"/>
        <v>0</v>
      </c>
      <c r="G129" s="29">
        <f t="shared" si="9"/>
        <v>0</v>
      </c>
      <c r="H129" s="29">
        <f t="shared" si="9"/>
        <v>0</v>
      </c>
      <c r="I129" s="29">
        <f t="shared" si="9"/>
        <v>0</v>
      </c>
      <c r="J129" s="29">
        <f t="shared" si="9"/>
        <v>0</v>
      </c>
      <c r="K129" s="29">
        <f t="shared" si="9"/>
        <v>0</v>
      </c>
      <c r="L129" s="8">
        <f t="shared" si="9"/>
        <v>0</v>
      </c>
      <c r="M129" s="8">
        <f t="shared" si="9"/>
        <v>0</v>
      </c>
      <c r="N129" s="8">
        <f t="shared" si="9"/>
        <v>0</v>
      </c>
      <c r="O129" s="8">
        <f t="shared" si="9"/>
        <v>0</v>
      </c>
      <c r="P129" s="8">
        <f t="shared" si="9"/>
        <v>0</v>
      </c>
      <c r="Q129" s="8">
        <f t="shared" si="9"/>
        <v>0</v>
      </c>
    </row>
    <row r="130" spans="1:17" ht="25.5" customHeight="1" x14ac:dyDescent="0.2">
      <c r="A130" s="14"/>
      <c r="B130" s="15"/>
      <c r="C130" s="23" t="s">
        <v>119</v>
      </c>
      <c r="D130" s="36" t="e">
        <f>D30+D38+D52+D63+D70+D78+D91+D102+D115+D129</f>
        <v>#REF!</v>
      </c>
      <c r="E130" s="36" t="e">
        <f t="shared" ref="E130:Q130" si="10">E30+E38+E52+E63+E70+E78+E91+E102+E115+E129</f>
        <v>#REF!</v>
      </c>
      <c r="F130" s="36" t="e">
        <f t="shared" si="10"/>
        <v>#REF!</v>
      </c>
      <c r="G130" s="36" t="e">
        <f t="shared" si="10"/>
        <v>#REF!</v>
      </c>
      <c r="H130" s="36">
        <f t="shared" si="10"/>
        <v>14</v>
      </c>
      <c r="I130" s="36">
        <f t="shared" si="10"/>
        <v>1147.8</v>
      </c>
      <c r="J130" s="36">
        <f t="shared" si="10"/>
        <v>0</v>
      </c>
      <c r="K130" s="36">
        <f t="shared" si="10"/>
        <v>0</v>
      </c>
      <c r="L130" s="9">
        <f t="shared" si="10"/>
        <v>0</v>
      </c>
      <c r="M130" s="9">
        <f t="shared" si="10"/>
        <v>0</v>
      </c>
      <c r="N130" s="9">
        <f t="shared" si="10"/>
        <v>0</v>
      </c>
      <c r="O130" s="9">
        <f t="shared" si="10"/>
        <v>0</v>
      </c>
      <c r="P130" s="9">
        <f t="shared" si="10"/>
        <v>0</v>
      </c>
      <c r="Q130" s="9">
        <f t="shared" si="10"/>
        <v>0</v>
      </c>
    </row>
    <row r="131" spans="1:17" x14ac:dyDescent="0.2">
      <c r="A131" s="10" t="s">
        <v>10</v>
      </c>
      <c r="B131" s="188" t="s">
        <v>11</v>
      </c>
      <c r="C131" s="189"/>
      <c r="D131" s="37" t="e">
        <f t="shared" ref="D131" si="11">SUM(D130:D130)</f>
        <v>#REF!</v>
      </c>
      <c r="E131" s="38" t="e">
        <f t="shared" ref="E131" si="12">SUM(E130:E130)</f>
        <v>#REF!</v>
      </c>
      <c r="F131" s="37" t="e">
        <f t="shared" ref="F131:Q131" si="13">SUM(F130:F130)</f>
        <v>#REF!</v>
      </c>
      <c r="G131" s="38" t="e">
        <f t="shared" si="13"/>
        <v>#REF!</v>
      </c>
      <c r="H131" s="37">
        <f t="shared" si="13"/>
        <v>14</v>
      </c>
      <c r="I131" s="38">
        <f t="shared" si="13"/>
        <v>1147.8</v>
      </c>
      <c r="J131" s="37">
        <f t="shared" si="13"/>
        <v>0</v>
      </c>
      <c r="K131" s="38">
        <f t="shared" si="13"/>
        <v>0</v>
      </c>
      <c r="L131" s="11">
        <f t="shared" si="13"/>
        <v>0</v>
      </c>
      <c r="M131" s="12">
        <f t="shared" si="13"/>
        <v>0</v>
      </c>
      <c r="N131" s="11">
        <f t="shared" si="13"/>
        <v>0</v>
      </c>
      <c r="O131" s="12">
        <f t="shared" si="13"/>
        <v>0</v>
      </c>
      <c r="P131" s="11">
        <f t="shared" si="13"/>
        <v>0</v>
      </c>
      <c r="Q131" s="12">
        <f t="shared" si="13"/>
        <v>0</v>
      </c>
    </row>
    <row r="134" spans="1:17" x14ac:dyDescent="0.2">
      <c r="B134" t="s">
        <v>138</v>
      </c>
    </row>
    <row r="135" spans="1:17" x14ac:dyDescent="0.2">
      <c r="I135" s="30" t="s">
        <v>139</v>
      </c>
    </row>
    <row r="136" spans="1:17" ht="22.5" x14ac:dyDescent="0.2">
      <c r="F136" s="35"/>
      <c r="H136" s="39" t="s">
        <v>120</v>
      </c>
      <c r="I136" s="172" t="s">
        <v>121</v>
      </c>
      <c r="J136" s="172"/>
      <c r="K136" s="40">
        <v>15</v>
      </c>
    </row>
    <row r="137" spans="1:17" ht="22.5" x14ac:dyDescent="0.2">
      <c r="H137" s="39" t="s">
        <v>122</v>
      </c>
      <c r="I137" s="172" t="s">
        <v>121</v>
      </c>
      <c r="J137" s="172"/>
      <c r="K137" s="40">
        <v>15</v>
      </c>
    </row>
    <row r="138" spans="1:17" ht="22.5" x14ac:dyDescent="0.2">
      <c r="H138" s="39" t="s">
        <v>123</v>
      </c>
      <c r="I138" s="172" t="s">
        <v>124</v>
      </c>
      <c r="J138" s="172"/>
      <c r="K138" s="40">
        <v>5</v>
      </c>
    </row>
    <row r="139" spans="1:17" ht="22.5" x14ac:dyDescent="0.2">
      <c r="H139" s="41" t="s">
        <v>125</v>
      </c>
      <c r="I139" s="190" t="s">
        <v>126</v>
      </c>
      <c r="J139" s="191"/>
      <c r="K139" s="25">
        <v>50</v>
      </c>
    </row>
    <row r="140" spans="1:17" ht="22.5" customHeight="1" x14ac:dyDescent="0.2">
      <c r="H140" s="41" t="s">
        <v>127</v>
      </c>
      <c r="I140" s="190" t="s">
        <v>126</v>
      </c>
      <c r="J140" s="191"/>
      <c r="K140" s="42">
        <v>158</v>
      </c>
    </row>
    <row r="141" spans="1:17" ht="22.5" x14ac:dyDescent="0.2">
      <c r="H141" s="41" t="s">
        <v>128</v>
      </c>
      <c r="I141" s="190" t="s">
        <v>126</v>
      </c>
      <c r="J141" s="191"/>
      <c r="K141" s="27">
        <v>237</v>
      </c>
    </row>
    <row r="142" spans="1:17" ht="22.5" x14ac:dyDescent="0.2">
      <c r="H142" s="41" t="s">
        <v>129</v>
      </c>
      <c r="I142" s="190" t="s">
        <v>126</v>
      </c>
      <c r="J142" s="191"/>
      <c r="K142" s="27">
        <v>300</v>
      </c>
    </row>
    <row r="143" spans="1:17" ht="33.75" customHeight="1" x14ac:dyDescent="0.2">
      <c r="H143" s="41" t="s">
        <v>130</v>
      </c>
      <c r="I143" s="190" t="s">
        <v>131</v>
      </c>
      <c r="J143" s="191"/>
      <c r="K143" s="27">
        <v>300</v>
      </c>
    </row>
    <row r="144" spans="1:17" ht="22.5" x14ac:dyDescent="0.2">
      <c r="H144" s="43" t="s">
        <v>142</v>
      </c>
      <c r="I144" s="192" t="s">
        <v>141</v>
      </c>
      <c r="J144" s="193"/>
      <c r="K144" s="44">
        <v>6</v>
      </c>
    </row>
    <row r="145" spans="8:11" ht="22.5" x14ac:dyDescent="0.2">
      <c r="H145" s="26" t="s">
        <v>132</v>
      </c>
      <c r="I145" s="45" t="s">
        <v>133</v>
      </c>
      <c r="J145" s="45"/>
      <c r="K145" s="27">
        <v>5.6</v>
      </c>
    </row>
    <row r="146" spans="8:11" ht="22.5" x14ac:dyDescent="0.2">
      <c r="H146" s="26" t="s">
        <v>134</v>
      </c>
      <c r="I146" s="45" t="s">
        <v>133</v>
      </c>
      <c r="J146" s="45"/>
      <c r="K146" s="27">
        <v>5.6</v>
      </c>
    </row>
    <row r="147" spans="8:11" ht="22.5" x14ac:dyDescent="0.2">
      <c r="H147" s="26" t="s">
        <v>135</v>
      </c>
      <c r="I147" s="45" t="s">
        <v>133</v>
      </c>
      <c r="J147" s="45"/>
      <c r="K147" s="27">
        <v>5.6</v>
      </c>
    </row>
    <row r="148" spans="8:11" ht="22.5" x14ac:dyDescent="0.2">
      <c r="H148" s="26" t="s">
        <v>144</v>
      </c>
      <c r="I148" s="170" t="s">
        <v>143</v>
      </c>
      <c r="J148" s="170"/>
      <c r="K148" s="27">
        <v>15</v>
      </c>
    </row>
    <row r="149" spans="8:11" ht="22.5" x14ac:dyDescent="0.2">
      <c r="H149" s="26" t="s">
        <v>145</v>
      </c>
      <c r="I149" s="170" t="s">
        <v>143</v>
      </c>
      <c r="J149" s="170"/>
      <c r="K149" s="27">
        <v>30</v>
      </c>
    </row>
  </sheetData>
  <autoFilter ref="C21:C131"/>
  <customSheetViews>
    <customSheetView guid="{D916705D-5F60-466F-8EBC-00890A40BBF6}" scale="85" showAutoFilter="1" state="hidden" topLeftCell="B84">
      <selection activeCell="E109" sqref="E109"/>
      <pageMargins left="0.75" right="0.75" top="1" bottom="1" header="0.5" footer="0.5"/>
      <pageSetup paperSize="9" scale="90" orientation="landscape" r:id="rId1"/>
      <headerFooter alignWithMargins="0"/>
      <autoFilter ref="C21:C131"/>
    </customSheetView>
    <customSheetView guid="{A743F9C7-8B89-4E8F-B91F-1FFB859064F2}" scale="85" showAutoFilter="1" state="hidden" topLeftCell="B84">
      <selection activeCell="E109" sqref="E109"/>
      <pageMargins left="0.75" right="0.75" top="1" bottom="1" header="0.5" footer="0.5"/>
      <pageSetup paperSize="9" scale="90" orientation="landscape" r:id="rId2"/>
      <headerFooter alignWithMargins="0"/>
      <autoFilter ref="C21:C131"/>
    </customSheetView>
    <customSheetView guid="{7FDDDD5D-ED8E-47A5-AFBE-0056D605C291}" scale="85" showAutoFilter="1" state="hidden" topLeftCell="B84">
      <selection activeCell="E109" sqref="E109"/>
      <pageMargins left="0.75" right="0.75" top="1" bottom="1" header="0.5" footer="0.5"/>
      <pageSetup paperSize="9" scale="90" orientation="landscape" r:id="rId3"/>
      <headerFooter alignWithMargins="0"/>
      <autoFilter ref="C21:C131"/>
    </customSheetView>
    <customSheetView guid="{D735A0E3-67D4-4A47-94B7-B543B7FA080E}" scale="85" showAutoFilter="1" state="hidden" topLeftCell="B84">
      <selection activeCell="E109" sqref="E109"/>
      <pageMargins left="0.75" right="0.75" top="1" bottom="1" header="0.5" footer="0.5"/>
      <pageSetup paperSize="9" scale="90" orientation="landscape" r:id="rId4"/>
      <headerFooter alignWithMargins="0"/>
      <autoFilter ref="C21:C131"/>
    </customSheetView>
    <customSheetView guid="{86462F47-30CD-4D77-8883-003B13E6B20D}" scale="85" showAutoFilter="1" state="hidden" topLeftCell="B84">
      <selection activeCell="E109" sqref="E109"/>
      <pageMargins left="0.75" right="0.75" top="1" bottom="1" header="0.5" footer="0.5"/>
      <pageSetup paperSize="9" scale="90" orientation="landscape" r:id="rId5"/>
      <headerFooter alignWithMargins="0"/>
      <autoFilter ref="C21:C131"/>
    </customSheetView>
    <customSheetView guid="{B47DA4C4-0401-4396-AB48-48E5D400F2EC}" scale="85" showAutoFilter="1" state="hidden" topLeftCell="B84">
      <selection activeCell="E109" sqref="E109"/>
      <pageMargins left="0.75" right="0.75" top="1" bottom="1" header="0.5" footer="0.5"/>
      <pageSetup paperSize="9" scale="90" orientation="landscape" r:id="rId6"/>
      <headerFooter alignWithMargins="0"/>
      <autoFilter ref="C21:C131"/>
    </customSheetView>
  </customSheetViews>
  <mergeCells count="47">
    <mergeCell ref="C116:D116"/>
    <mergeCell ref="B131:C131"/>
    <mergeCell ref="I143:J143"/>
    <mergeCell ref="I144:J144"/>
    <mergeCell ref="I139:J139"/>
    <mergeCell ref="I140:J140"/>
    <mergeCell ref="I141:J141"/>
    <mergeCell ref="I142:J142"/>
    <mergeCell ref="I7:L7"/>
    <mergeCell ref="I1:L1"/>
    <mergeCell ref="I2:L2"/>
    <mergeCell ref="I3:L3"/>
    <mergeCell ref="I5:L5"/>
    <mergeCell ref="I6:L6"/>
    <mergeCell ref="B14:M14"/>
    <mergeCell ref="B10:M10"/>
    <mergeCell ref="B11:M11"/>
    <mergeCell ref="B13:M13"/>
    <mergeCell ref="B15:M15"/>
    <mergeCell ref="N19:O19"/>
    <mergeCell ref="P19:Q19"/>
    <mergeCell ref="F20:G20"/>
    <mergeCell ref="H20:I20"/>
    <mergeCell ref="J20:K20"/>
    <mergeCell ref="L20:M20"/>
    <mergeCell ref="N20:O20"/>
    <mergeCell ref="P20:Q20"/>
    <mergeCell ref="F19:G19"/>
    <mergeCell ref="H19:I19"/>
    <mergeCell ref="J19:K19"/>
    <mergeCell ref="L19:M19"/>
    <mergeCell ref="D19:E19"/>
    <mergeCell ref="D20:E20"/>
    <mergeCell ref="C22:D22"/>
    <mergeCell ref="I148:J148"/>
    <mergeCell ref="I149:J149"/>
    <mergeCell ref="C31:D31"/>
    <mergeCell ref="C39:D39"/>
    <mergeCell ref="C53:D53"/>
    <mergeCell ref="C64:D64"/>
    <mergeCell ref="C71:D71"/>
    <mergeCell ref="I136:J136"/>
    <mergeCell ref="I137:J137"/>
    <mergeCell ref="I138:J138"/>
    <mergeCell ref="C79:D79"/>
    <mergeCell ref="C92:D92"/>
    <mergeCell ref="C103:D103"/>
  </mergeCells>
  <pageMargins left="0.75" right="0.75" top="1" bottom="1" header="0.5" footer="0.5"/>
  <pageSetup paperSize="9" scale="90" orientation="landscape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2"/>
  <sheetViews>
    <sheetView tabSelected="1" topLeftCell="A13" workbookViewId="0">
      <selection activeCell="B14" sqref="B14"/>
    </sheetView>
  </sheetViews>
  <sheetFormatPr defaultRowHeight="12.75" x14ac:dyDescent="0.2"/>
  <cols>
    <col min="1" max="1" width="5.42578125" customWidth="1"/>
    <col min="2" max="2" width="19.85546875" customWidth="1"/>
    <col min="3" max="3" width="26.140625" customWidth="1"/>
    <col min="4" max="4" width="13.28515625" style="30" customWidth="1"/>
    <col min="5" max="5" width="11.5703125" style="30" customWidth="1"/>
    <col min="6" max="6" width="11.140625" style="30" customWidth="1"/>
    <col min="7" max="7" width="11.7109375" style="30" customWidth="1"/>
    <col min="8" max="8" width="12" style="30" customWidth="1"/>
    <col min="9" max="10" width="11.140625" style="30" customWidth="1"/>
    <col min="11" max="11" width="12.85546875" style="30" customWidth="1"/>
    <col min="12" max="12" width="10.85546875" customWidth="1"/>
    <col min="13" max="14" width="11.5703125" customWidth="1"/>
    <col min="15" max="15" width="12" customWidth="1"/>
    <col min="16" max="16" width="13" customWidth="1"/>
    <col min="17" max="17" width="12.7109375" customWidth="1"/>
  </cols>
  <sheetData>
    <row r="1" spans="2:15" ht="15.75" x14ac:dyDescent="0.25">
      <c r="I1" s="85"/>
      <c r="J1" s="85"/>
      <c r="K1" s="85"/>
      <c r="L1" s="85"/>
      <c r="M1" s="17" t="s">
        <v>16</v>
      </c>
      <c r="N1" s="17"/>
    </row>
    <row r="2" spans="2:15" ht="15.75" x14ac:dyDescent="0.25">
      <c r="B2" t="s">
        <v>0</v>
      </c>
      <c r="I2" s="85"/>
      <c r="J2" s="85"/>
      <c r="K2" s="85"/>
      <c r="L2" s="85"/>
      <c r="M2" s="17" t="s">
        <v>12</v>
      </c>
      <c r="N2" s="17"/>
      <c r="O2" s="17"/>
    </row>
    <row r="3" spans="2:15" ht="15.75" x14ac:dyDescent="0.25">
      <c r="I3" s="85"/>
      <c r="J3" s="85"/>
      <c r="K3" s="85"/>
      <c r="L3" s="85"/>
      <c r="M3" s="17" t="s">
        <v>13</v>
      </c>
      <c r="N3" s="17"/>
      <c r="O3" s="17"/>
    </row>
    <row r="4" spans="2:15" ht="15.75" x14ac:dyDescent="0.25">
      <c r="I4" s="32"/>
      <c r="J4" s="32"/>
      <c r="K4" s="32"/>
      <c r="L4" s="85"/>
      <c r="M4" s="17" t="s">
        <v>14</v>
      </c>
      <c r="N4" s="17"/>
      <c r="O4" s="17"/>
    </row>
    <row r="5" spans="2:15" ht="15.75" x14ac:dyDescent="0.25">
      <c r="I5" s="85"/>
      <c r="J5" s="85"/>
      <c r="K5" s="85"/>
      <c r="L5" s="85"/>
      <c r="M5" s="17" t="s">
        <v>15</v>
      </c>
      <c r="N5" s="17"/>
      <c r="O5" s="17"/>
    </row>
    <row r="6" spans="2:15" ht="15.75" x14ac:dyDescent="0.25">
      <c r="I6" s="85"/>
      <c r="J6" s="85"/>
      <c r="K6" s="85"/>
      <c r="L6" s="85"/>
      <c r="O6" s="17"/>
    </row>
    <row r="7" spans="2:15" ht="15.75" x14ac:dyDescent="0.25">
      <c r="I7" s="85"/>
      <c r="J7" s="85"/>
      <c r="K7" s="85"/>
      <c r="L7" s="85"/>
    </row>
    <row r="8" spans="2:15" ht="15.75" x14ac:dyDescent="0.25">
      <c r="I8" s="32"/>
      <c r="J8" s="32"/>
      <c r="K8" s="32"/>
    </row>
    <row r="9" spans="2:15" ht="12.75" customHeight="1" x14ac:dyDescent="0.2"/>
    <row r="10" spans="2:15" ht="12.75" customHeight="1" x14ac:dyDescent="0.25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2:15" ht="15.75" x14ac:dyDescent="0.25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2:15" ht="15.75" x14ac:dyDescent="0.25">
      <c r="B12" s="83"/>
      <c r="C12" s="83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5" ht="13.5" thickBot="1" x14ac:dyDescent="0.25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2:15" ht="16.5" thickBot="1" x14ac:dyDescent="0.3">
      <c r="B14" s="164" t="s">
        <v>606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2:15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2:15" x14ac:dyDescent="0.2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spans="1:17" ht="13.5" thickBot="1" x14ac:dyDescent="0.25"/>
    <row r="19" spans="1:17" ht="127.5" customHeight="1" thickTop="1" thickBot="1" x14ac:dyDescent="0.25">
      <c r="A19" s="2" t="s">
        <v>1</v>
      </c>
      <c r="B19" s="2" t="s">
        <v>2</v>
      </c>
      <c r="C19" s="3" t="s">
        <v>3</v>
      </c>
      <c r="D19" s="66" t="s">
        <v>17</v>
      </c>
      <c r="E19" s="66"/>
      <c r="F19" s="66" t="s">
        <v>4</v>
      </c>
      <c r="G19" s="66"/>
      <c r="H19" s="79" t="s">
        <v>5</v>
      </c>
      <c r="I19" s="80"/>
      <c r="J19" s="79" t="s">
        <v>6</v>
      </c>
      <c r="K19" s="80"/>
      <c r="L19" s="72" t="s">
        <v>18</v>
      </c>
      <c r="M19" s="73"/>
      <c r="N19" s="72" t="s">
        <v>19</v>
      </c>
      <c r="O19" s="73"/>
      <c r="P19" s="72" t="s">
        <v>20</v>
      </c>
      <c r="Q19" s="73"/>
    </row>
    <row r="20" spans="1:17" ht="13.5" thickTop="1" x14ac:dyDescent="0.2">
      <c r="A20" s="4">
        <v>1</v>
      </c>
      <c r="B20" s="5">
        <v>2</v>
      </c>
      <c r="C20" s="6">
        <v>3</v>
      </c>
      <c r="D20" s="67">
        <v>4</v>
      </c>
      <c r="E20" s="68"/>
      <c r="F20" s="74">
        <v>5</v>
      </c>
      <c r="G20" s="75"/>
      <c r="H20" s="76">
        <v>6</v>
      </c>
      <c r="I20" s="75"/>
      <c r="J20" s="76">
        <v>7</v>
      </c>
      <c r="K20" s="75"/>
      <c r="L20" s="77">
        <v>8</v>
      </c>
      <c r="M20" s="78"/>
      <c r="N20" s="77">
        <v>9</v>
      </c>
      <c r="O20" s="78"/>
      <c r="P20" s="77">
        <v>10</v>
      </c>
      <c r="Q20" s="78"/>
    </row>
    <row r="21" spans="1:17" ht="12.75" customHeight="1" x14ac:dyDescent="0.2">
      <c r="A21" s="7"/>
      <c r="B21" s="7"/>
      <c r="C21" s="7"/>
      <c r="D21" s="70" t="s">
        <v>7</v>
      </c>
      <c r="E21" s="70" t="s">
        <v>8</v>
      </c>
      <c r="F21" s="70" t="s">
        <v>7</v>
      </c>
      <c r="G21" s="70" t="s">
        <v>8</v>
      </c>
      <c r="H21" s="70" t="s">
        <v>7</v>
      </c>
      <c r="I21" s="70" t="s">
        <v>8</v>
      </c>
      <c r="J21" s="70" t="s">
        <v>7</v>
      </c>
      <c r="K21" s="70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 x14ac:dyDescent="0.25">
      <c r="A22" s="28" t="s">
        <v>136</v>
      </c>
      <c r="B22" s="28" t="s">
        <v>353</v>
      </c>
      <c r="C22" s="92" t="s">
        <v>146</v>
      </c>
      <c r="D22" s="93"/>
      <c r="E22" s="70"/>
      <c r="F22" s="70"/>
      <c r="G22" s="70"/>
      <c r="H22" s="70"/>
      <c r="I22" s="70"/>
      <c r="J22" s="70"/>
      <c r="K22" s="70"/>
      <c r="L22" s="8"/>
      <c r="M22" s="8"/>
      <c r="N22" s="8"/>
      <c r="O22" s="8"/>
      <c r="P22" s="8"/>
      <c r="Q22" s="8"/>
    </row>
    <row r="23" spans="1:17" ht="12" customHeight="1" x14ac:dyDescent="0.2">
      <c r="A23" s="18"/>
      <c r="B23" s="18"/>
      <c r="C23" s="18" t="s">
        <v>374</v>
      </c>
      <c r="D23" s="31">
        <f>'по 6-10'!D23+'по 0,4'!D21</f>
        <v>5</v>
      </c>
      <c r="E23" s="31">
        <f>'по 6-10'!E23+'по 0,4'!E21</f>
        <v>2150</v>
      </c>
      <c r="F23" s="31">
        <f>'по 6-10'!F23+'по 0,4'!F21</f>
        <v>0</v>
      </c>
      <c r="G23" s="31">
        <f>'по 6-10'!G23+'по 0,4'!G21</f>
        <v>0</v>
      </c>
      <c r="H23" s="31">
        <f>'по 6-10'!H23+'по 0,4'!H21</f>
        <v>0</v>
      </c>
      <c r="I23" s="31">
        <f>'по 6-10'!I23+'по 0,4'!I21</f>
        <v>0</v>
      </c>
      <c r="J23" s="31">
        <f>'по 6-10'!J23+'по 0,4'!J21</f>
        <v>0</v>
      </c>
      <c r="K23" s="31">
        <f>'по 6-10'!K23+'по 0,4'!K21</f>
        <v>0</v>
      </c>
      <c r="L23" s="31">
        <f>'по 6-10'!L23+'по 0,4'!L21</f>
        <v>0</v>
      </c>
      <c r="M23" s="31">
        <f>'по 6-10'!M23+'по 0,4'!M21</f>
        <v>0</v>
      </c>
      <c r="N23" s="31">
        <f>'по 6-10'!N23+'по 0,4'!N21</f>
        <v>0</v>
      </c>
      <c r="O23" s="31">
        <f>'по 6-10'!O23+'по 0,4'!O21</f>
        <v>0</v>
      </c>
      <c r="P23" s="31">
        <f>'по 6-10'!P23+'по 0,4'!P21</f>
        <v>0</v>
      </c>
      <c r="Q23" s="31">
        <f>'по 6-10'!Q23+'по 0,4'!Q21</f>
        <v>0</v>
      </c>
    </row>
    <row r="24" spans="1:17" ht="12" customHeight="1" x14ac:dyDescent="0.2">
      <c r="A24" s="18"/>
      <c r="C24" t="s">
        <v>402</v>
      </c>
      <c r="D24" s="31">
        <f>'по 6-10'!D24+'по 0,4'!D22</f>
        <v>1</v>
      </c>
      <c r="E24" s="31">
        <f>'по 6-10'!E24+'по 0,4'!E22</f>
        <v>5</v>
      </c>
      <c r="F24" s="31">
        <f>'по 6-10'!F24+'по 0,4'!F22</f>
        <v>0</v>
      </c>
      <c r="G24" s="31">
        <f>'по 6-10'!G24+'по 0,4'!G22</f>
        <v>0</v>
      </c>
      <c r="H24" s="31">
        <f>'по 6-10'!H24+'по 0,4'!H22</f>
        <v>0</v>
      </c>
      <c r="I24" s="31">
        <f>'по 6-10'!I24+'по 0,4'!I22</f>
        <v>0</v>
      </c>
      <c r="J24" s="31">
        <f>'по 6-10'!J24+'по 0,4'!J22</f>
        <v>0</v>
      </c>
      <c r="K24" s="31">
        <f>'по 6-10'!K24+'по 0,4'!K22</f>
        <v>0</v>
      </c>
      <c r="L24" s="31">
        <f>'по 6-10'!L24+'по 0,4'!L22</f>
        <v>0</v>
      </c>
      <c r="M24" s="31">
        <f>'по 6-10'!M24+'по 0,4'!M22</f>
        <v>0</v>
      </c>
      <c r="N24" s="31">
        <f>'по 6-10'!N24+'по 0,4'!N22</f>
        <v>0</v>
      </c>
      <c r="O24" s="31">
        <f>'по 6-10'!O24+'по 0,4'!O22</f>
        <v>0</v>
      </c>
      <c r="P24" s="31">
        <f>'по 6-10'!P24+'по 0,4'!P22</f>
        <v>0</v>
      </c>
      <c r="Q24" s="31">
        <f>'по 6-10'!Q24+'по 0,4'!Q22</f>
        <v>0</v>
      </c>
    </row>
    <row r="25" spans="1:17" ht="11.25" customHeight="1" x14ac:dyDescent="0.2">
      <c r="A25" s="18"/>
      <c r="B25" s="18"/>
      <c r="C25" s="18" t="s">
        <v>382</v>
      </c>
      <c r="D25" s="31">
        <f>'по 6-10'!D25+'по 0,4'!D23</f>
        <v>3</v>
      </c>
      <c r="E25" s="31">
        <f>'по 6-10'!E25+'по 0,4'!E23</f>
        <v>163</v>
      </c>
      <c r="F25" s="31">
        <f>'по 6-10'!F25+'по 0,4'!F23</f>
        <v>0</v>
      </c>
      <c r="G25" s="31">
        <f>'по 6-10'!G25+'по 0,4'!G23</f>
        <v>0</v>
      </c>
      <c r="H25" s="31">
        <f>'по 6-10'!H25+'по 0,4'!H23</f>
        <v>0</v>
      </c>
      <c r="I25" s="31">
        <f>'по 6-10'!I25+'по 0,4'!I23</f>
        <v>0</v>
      </c>
      <c r="J25" s="31">
        <f>'по 6-10'!J25+'по 0,4'!J23</f>
        <v>0</v>
      </c>
      <c r="K25" s="31">
        <f>'по 6-10'!K25+'по 0,4'!K23</f>
        <v>0</v>
      </c>
      <c r="L25" s="31">
        <f>'по 6-10'!L25+'по 0,4'!L23</f>
        <v>0</v>
      </c>
      <c r="M25" s="31">
        <f>'по 6-10'!M25+'по 0,4'!M23</f>
        <v>0</v>
      </c>
      <c r="N25" s="31">
        <f>'по 6-10'!N25+'по 0,4'!N23</f>
        <v>0</v>
      </c>
      <c r="O25" s="31">
        <f>'по 6-10'!O25+'по 0,4'!O23</f>
        <v>0</v>
      </c>
      <c r="P25" s="31">
        <f>'по 6-10'!P25+'по 0,4'!P23</f>
        <v>0</v>
      </c>
      <c r="Q25" s="31">
        <f>'по 6-10'!Q25+'по 0,4'!Q23</f>
        <v>0</v>
      </c>
    </row>
    <row r="26" spans="1:17" ht="11.25" customHeight="1" x14ac:dyDescent="0.2">
      <c r="A26" s="18"/>
      <c r="B26" s="18"/>
      <c r="C26" s="18" t="s">
        <v>378</v>
      </c>
      <c r="D26" s="31">
        <f>'по 6-10'!D26+'по 0,4'!D24</f>
        <v>1</v>
      </c>
      <c r="E26" s="31">
        <f>'по 6-10'!E26+'по 0,4'!E24</f>
        <v>200</v>
      </c>
      <c r="F26" s="31">
        <f>'по 6-10'!F26+'по 0,4'!F24</f>
        <v>0</v>
      </c>
      <c r="G26" s="31">
        <f>'по 6-10'!G26+'по 0,4'!G24</f>
        <v>0</v>
      </c>
      <c r="H26" s="31">
        <f>'по 6-10'!H26+'по 0,4'!H24</f>
        <v>0</v>
      </c>
      <c r="I26" s="31">
        <f>'по 6-10'!I26+'по 0,4'!I24</f>
        <v>0</v>
      </c>
      <c r="J26" s="31">
        <f>'по 6-10'!J26+'по 0,4'!J24</f>
        <v>0</v>
      </c>
      <c r="K26" s="31">
        <f>'по 6-10'!K26+'по 0,4'!K24</f>
        <v>0</v>
      </c>
      <c r="L26" s="31">
        <f>'по 6-10'!L26+'по 0,4'!L24</f>
        <v>0</v>
      </c>
      <c r="M26" s="31">
        <f>'по 6-10'!M26+'по 0,4'!M24</f>
        <v>0</v>
      </c>
      <c r="N26" s="31">
        <f>'по 6-10'!N26+'по 0,4'!N24</f>
        <v>0</v>
      </c>
      <c r="O26" s="31">
        <f>'по 6-10'!O26+'по 0,4'!O24</f>
        <v>0</v>
      </c>
      <c r="P26" s="31">
        <f>'по 6-10'!P26+'по 0,4'!P24</f>
        <v>0</v>
      </c>
      <c r="Q26" s="31">
        <f>'по 6-10'!Q26+'по 0,4'!Q24</f>
        <v>0</v>
      </c>
    </row>
    <row r="27" spans="1:17" ht="12.75" customHeight="1" x14ac:dyDescent="0.2">
      <c r="A27" s="18"/>
      <c r="B27" s="18"/>
      <c r="C27" s="18" t="s">
        <v>385</v>
      </c>
      <c r="D27" s="31">
        <f>'по 6-10'!D27+'по 0,4'!D25</f>
        <v>0</v>
      </c>
      <c r="E27" s="31">
        <f>'по 6-10'!E27+'по 0,4'!E25</f>
        <v>0</v>
      </c>
      <c r="F27" s="31">
        <f>'по 6-10'!F27+'по 0,4'!F25</f>
        <v>0</v>
      </c>
      <c r="G27" s="31">
        <f>'по 6-10'!G27+'по 0,4'!G25</f>
        <v>0</v>
      </c>
      <c r="H27" s="31">
        <f>'по 6-10'!H27+'по 0,4'!H25</f>
        <v>0</v>
      </c>
      <c r="I27" s="31">
        <f>'по 6-10'!I27+'по 0,4'!I25</f>
        <v>0</v>
      </c>
      <c r="J27" s="31">
        <f>'по 6-10'!J27+'по 0,4'!J25</f>
        <v>0</v>
      </c>
      <c r="K27" s="31">
        <f>'по 6-10'!K27+'по 0,4'!K25</f>
        <v>0</v>
      </c>
      <c r="L27" s="31">
        <f>'по 6-10'!L27+'по 0,4'!L25</f>
        <v>0</v>
      </c>
      <c r="M27" s="31">
        <f>'по 6-10'!M27+'по 0,4'!M25</f>
        <v>0</v>
      </c>
      <c r="N27" s="31">
        <f>'по 6-10'!N27+'по 0,4'!N25</f>
        <v>0</v>
      </c>
      <c r="O27" s="31">
        <f>'по 6-10'!O27+'по 0,4'!O25</f>
        <v>0</v>
      </c>
      <c r="P27" s="31">
        <f>'по 6-10'!P27+'по 0,4'!P25</f>
        <v>0</v>
      </c>
      <c r="Q27" s="31">
        <f>'по 6-10'!Q27+'по 0,4'!Q25</f>
        <v>0</v>
      </c>
    </row>
    <row r="28" spans="1:17" ht="11.25" customHeight="1" x14ac:dyDescent="0.2">
      <c r="A28" s="18"/>
      <c r="B28" s="18"/>
      <c r="C28" s="18" t="s">
        <v>386</v>
      </c>
      <c r="D28" s="31">
        <f>'по 6-10'!D28+'по 0,4'!D26</f>
        <v>4</v>
      </c>
      <c r="E28" s="31">
        <f>'по 6-10'!E28+'по 0,4'!E26</f>
        <v>645</v>
      </c>
      <c r="F28" s="31">
        <f>'по 6-10'!F28+'по 0,4'!F26</f>
        <v>0</v>
      </c>
      <c r="G28" s="31">
        <f>'по 6-10'!G28+'по 0,4'!G26</f>
        <v>0</v>
      </c>
      <c r="H28" s="31">
        <f>'по 6-10'!H28+'по 0,4'!H26</f>
        <v>0</v>
      </c>
      <c r="I28" s="31">
        <f>'по 6-10'!I28+'по 0,4'!I26</f>
        <v>0</v>
      </c>
      <c r="J28" s="31">
        <f>'по 6-10'!J28+'по 0,4'!J26</f>
        <v>0</v>
      </c>
      <c r="K28" s="31">
        <f>'по 6-10'!K28+'по 0,4'!K26</f>
        <v>0</v>
      </c>
      <c r="L28" s="31">
        <f>'по 6-10'!L28+'по 0,4'!L26</f>
        <v>0</v>
      </c>
      <c r="M28" s="31">
        <f>'по 6-10'!M28+'по 0,4'!M26</f>
        <v>0</v>
      </c>
      <c r="N28" s="31">
        <f>'по 6-10'!N28+'по 0,4'!N26</f>
        <v>0</v>
      </c>
      <c r="O28" s="31">
        <f>'по 6-10'!O28+'по 0,4'!O26</f>
        <v>0</v>
      </c>
      <c r="P28" s="31">
        <f>'по 6-10'!P28+'по 0,4'!P26</f>
        <v>0</v>
      </c>
      <c r="Q28" s="31">
        <f>'по 6-10'!Q28+'по 0,4'!Q26</f>
        <v>0</v>
      </c>
    </row>
    <row r="29" spans="1:17" ht="16.5" customHeight="1" x14ac:dyDescent="0.2">
      <c r="A29" s="18"/>
      <c r="B29" s="18"/>
      <c r="C29" s="18" t="s">
        <v>379</v>
      </c>
      <c r="D29" s="31">
        <f>'по 6-10'!D29+'по 0,4'!D27</f>
        <v>7</v>
      </c>
      <c r="E29" s="31">
        <f>'по 6-10'!E29+'по 0,4'!E27</f>
        <v>443</v>
      </c>
      <c r="F29" s="31">
        <f>'по 6-10'!F29+'по 0,4'!F27</f>
        <v>0</v>
      </c>
      <c r="G29" s="31">
        <f>'по 6-10'!G29+'по 0,4'!G27</f>
        <v>0</v>
      </c>
      <c r="H29" s="31">
        <f>'по 6-10'!H29+'по 0,4'!H27</f>
        <v>0</v>
      </c>
      <c r="I29" s="31">
        <f>'по 6-10'!I29+'по 0,4'!I27</f>
        <v>0</v>
      </c>
      <c r="J29" s="31">
        <f>'по 6-10'!J29+'по 0,4'!J27</f>
        <v>0</v>
      </c>
      <c r="K29" s="31">
        <f>'по 6-10'!K29+'по 0,4'!K27</f>
        <v>0</v>
      </c>
      <c r="L29" s="31">
        <f>'по 6-10'!L29+'по 0,4'!L27</f>
        <v>0</v>
      </c>
      <c r="M29" s="31">
        <f>'по 6-10'!M29+'по 0,4'!M27</f>
        <v>0</v>
      </c>
      <c r="N29" s="31">
        <f>'по 6-10'!N29+'по 0,4'!N27</f>
        <v>0</v>
      </c>
      <c r="O29" s="31">
        <f>'по 6-10'!O29+'по 0,4'!O27</f>
        <v>0</v>
      </c>
      <c r="P29" s="31">
        <f>'по 6-10'!P29+'по 0,4'!P27</f>
        <v>0</v>
      </c>
      <c r="Q29" s="31">
        <f>'по 6-10'!Q29+'по 0,4'!Q27</f>
        <v>0</v>
      </c>
    </row>
    <row r="30" spans="1:17" ht="12" customHeight="1" x14ac:dyDescent="0.2">
      <c r="A30" s="18"/>
      <c r="B30" s="18"/>
      <c r="C30" s="118" t="s">
        <v>425</v>
      </c>
      <c r="D30" s="31">
        <f>'по 6-10'!D30+'по 0,4'!D28</f>
        <v>0</v>
      </c>
      <c r="E30" s="31">
        <f>'по 6-10'!E30+'по 0,4'!E28</f>
        <v>0</v>
      </c>
      <c r="F30" s="31">
        <f>'по 6-10'!F30+'по 0,4'!F28</f>
        <v>0</v>
      </c>
      <c r="G30" s="31">
        <f>'по 6-10'!G30+'по 0,4'!G28</f>
        <v>0</v>
      </c>
      <c r="H30" s="31">
        <f>'по 6-10'!H30+'по 0,4'!H28</f>
        <v>0</v>
      </c>
      <c r="I30" s="31">
        <f>'по 6-10'!I30+'по 0,4'!I28</f>
        <v>0</v>
      </c>
      <c r="J30" s="31">
        <f>'по 6-10'!J30+'по 0,4'!J28</f>
        <v>0</v>
      </c>
      <c r="K30" s="31">
        <f>'по 6-10'!K30+'по 0,4'!K28</f>
        <v>0</v>
      </c>
      <c r="L30" s="31">
        <f>'по 6-10'!L30+'по 0,4'!L28</f>
        <v>0</v>
      </c>
      <c r="M30" s="31">
        <f>'по 6-10'!M30+'по 0,4'!M28</f>
        <v>0</v>
      </c>
      <c r="N30" s="31">
        <f>'по 6-10'!N30+'по 0,4'!N28</f>
        <v>0</v>
      </c>
      <c r="O30" s="31">
        <f>'по 6-10'!O30+'по 0,4'!O28</f>
        <v>0</v>
      </c>
      <c r="P30" s="31">
        <f>'по 6-10'!P30+'по 0,4'!P28</f>
        <v>0</v>
      </c>
      <c r="Q30" s="31">
        <f>'по 6-10'!Q30+'по 0,4'!Q28</f>
        <v>0</v>
      </c>
    </row>
    <row r="31" spans="1:17" ht="12.75" customHeight="1" x14ac:dyDescent="0.2">
      <c r="A31" s="18"/>
      <c r="B31" s="18"/>
      <c r="C31" s="18" t="s">
        <v>380</v>
      </c>
      <c r="D31" s="31">
        <f>'по 6-10'!D31+'по 0,4'!D29</f>
        <v>0</v>
      </c>
      <c r="E31" s="31">
        <f>'по 6-10'!E31+'по 0,4'!E29</f>
        <v>0</v>
      </c>
      <c r="F31" s="31">
        <f>'по 6-10'!F31+'по 0,4'!F29</f>
        <v>0</v>
      </c>
      <c r="G31" s="31">
        <f>'по 6-10'!G31+'по 0,4'!G29</f>
        <v>0</v>
      </c>
      <c r="H31" s="31">
        <f>'по 6-10'!H31+'по 0,4'!H29</f>
        <v>0</v>
      </c>
      <c r="I31" s="31">
        <f>'по 6-10'!I31+'по 0,4'!I29</f>
        <v>0</v>
      </c>
      <c r="J31" s="31">
        <f>'по 6-10'!J31+'по 0,4'!J29</f>
        <v>0</v>
      </c>
      <c r="K31" s="31">
        <f>'по 6-10'!K31+'по 0,4'!K29</f>
        <v>0</v>
      </c>
      <c r="L31" s="31">
        <f>'по 6-10'!L31+'по 0,4'!L29</f>
        <v>0</v>
      </c>
      <c r="M31" s="31">
        <f>'по 6-10'!M31+'по 0,4'!M29</f>
        <v>0</v>
      </c>
      <c r="N31" s="31">
        <f>'по 6-10'!N31+'по 0,4'!N29</f>
        <v>0</v>
      </c>
      <c r="O31" s="31">
        <f>'по 6-10'!O31+'по 0,4'!O29</f>
        <v>0</v>
      </c>
      <c r="P31" s="31">
        <f>'по 6-10'!P31+'по 0,4'!P29</f>
        <v>0</v>
      </c>
      <c r="Q31" s="31">
        <f>'по 6-10'!Q31+'по 0,4'!Q29</f>
        <v>0</v>
      </c>
    </row>
    <row r="32" spans="1:17" ht="12.75" customHeight="1" x14ac:dyDescent="0.2">
      <c r="A32" s="18"/>
      <c r="B32" s="18"/>
      <c r="C32" s="18" t="s">
        <v>387</v>
      </c>
      <c r="D32" s="31">
        <f>'по 6-10'!D32+'по 0,4'!D30</f>
        <v>1</v>
      </c>
      <c r="E32" s="31">
        <f>'по 6-10'!E32+'по 0,4'!E30</f>
        <v>4</v>
      </c>
      <c r="F32" s="31">
        <f>'по 6-10'!F32+'по 0,4'!F30</f>
        <v>0</v>
      </c>
      <c r="G32" s="31">
        <f>'по 6-10'!G32+'по 0,4'!G30</f>
        <v>0</v>
      </c>
      <c r="H32" s="31">
        <f>'по 6-10'!H32+'по 0,4'!H30</f>
        <v>0</v>
      </c>
      <c r="I32" s="31">
        <f>'по 6-10'!I32+'по 0,4'!I30</f>
        <v>0</v>
      </c>
      <c r="J32" s="31">
        <f>'по 6-10'!J32+'по 0,4'!J30</f>
        <v>0</v>
      </c>
      <c r="K32" s="31">
        <f>'по 6-10'!K32+'по 0,4'!K30</f>
        <v>0</v>
      </c>
      <c r="L32" s="31">
        <f>'по 6-10'!L32+'по 0,4'!L30</f>
        <v>0</v>
      </c>
      <c r="M32" s="31">
        <f>'по 6-10'!M32+'по 0,4'!M30</f>
        <v>0</v>
      </c>
      <c r="N32" s="31">
        <f>'по 6-10'!N32+'по 0,4'!N30</f>
        <v>0</v>
      </c>
      <c r="O32" s="31">
        <f>'по 6-10'!O32+'по 0,4'!O30</f>
        <v>0</v>
      </c>
      <c r="P32" s="31">
        <f>'по 6-10'!P32+'по 0,4'!P30</f>
        <v>0</v>
      </c>
      <c r="Q32" s="31">
        <f>'по 6-10'!Q32+'по 0,4'!Q30</f>
        <v>0</v>
      </c>
    </row>
    <row r="33" spans="1:17" ht="12.75" customHeight="1" x14ac:dyDescent="0.2">
      <c r="A33" s="18"/>
      <c r="B33" s="18"/>
      <c r="C33" s="18" t="s">
        <v>388</v>
      </c>
      <c r="D33" s="31">
        <f>'по 6-10'!D33+'по 0,4'!D31</f>
        <v>2</v>
      </c>
      <c r="E33" s="31">
        <f>'по 6-10'!E33+'по 0,4'!E31</f>
        <v>88</v>
      </c>
      <c r="F33" s="31">
        <f>'по 6-10'!F33+'по 0,4'!F31</f>
        <v>0</v>
      </c>
      <c r="G33" s="31">
        <f>'по 6-10'!G33+'по 0,4'!G31</f>
        <v>0</v>
      </c>
      <c r="H33" s="31">
        <f>'по 6-10'!H33+'по 0,4'!H31</f>
        <v>0</v>
      </c>
      <c r="I33" s="31">
        <f>'по 6-10'!I33+'по 0,4'!I31</f>
        <v>0</v>
      </c>
      <c r="J33" s="31">
        <f>'по 6-10'!J33+'по 0,4'!J31</f>
        <v>0</v>
      </c>
      <c r="K33" s="31">
        <f>'по 6-10'!K33+'по 0,4'!K31</f>
        <v>0</v>
      </c>
      <c r="L33" s="31">
        <f>'по 6-10'!L33+'по 0,4'!L31</f>
        <v>0</v>
      </c>
      <c r="M33" s="31">
        <f>'по 6-10'!M33+'по 0,4'!M31</f>
        <v>0</v>
      </c>
      <c r="N33" s="31">
        <f>'по 6-10'!N33+'по 0,4'!N31</f>
        <v>0</v>
      </c>
      <c r="O33" s="31">
        <f>'по 6-10'!O33+'по 0,4'!O31</f>
        <v>0</v>
      </c>
      <c r="P33" s="31">
        <f>'по 6-10'!P33+'по 0,4'!P31</f>
        <v>0</v>
      </c>
      <c r="Q33" s="31">
        <f>'по 6-10'!Q33+'по 0,4'!Q31</f>
        <v>0</v>
      </c>
    </row>
    <row r="34" spans="1:17" ht="12.75" customHeight="1" x14ac:dyDescent="0.2">
      <c r="A34" s="18"/>
      <c r="B34" s="18"/>
      <c r="C34" s="18" t="s">
        <v>389</v>
      </c>
      <c r="D34" s="31">
        <f>'по 6-10'!D34+'по 0,4'!D32</f>
        <v>1</v>
      </c>
      <c r="E34" s="31">
        <f>'по 6-10'!E34+'по 0,4'!E32</f>
        <v>5</v>
      </c>
      <c r="F34" s="31">
        <f>'по 6-10'!F34+'по 0,4'!F32</f>
        <v>0</v>
      </c>
      <c r="G34" s="31">
        <f>'по 6-10'!G34+'по 0,4'!G32</f>
        <v>0</v>
      </c>
      <c r="H34" s="31">
        <f>'по 6-10'!H34+'по 0,4'!H32</f>
        <v>0</v>
      </c>
      <c r="I34" s="31">
        <f>'по 6-10'!I34+'по 0,4'!I32</f>
        <v>0</v>
      </c>
      <c r="J34" s="31">
        <f>'по 6-10'!J34+'по 0,4'!J32</f>
        <v>0</v>
      </c>
      <c r="K34" s="31">
        <f>'по 6-10'!K34+'по 0,4'!K32</f>
        <v>0</v>
      </c>
      <c r="L34" s="31">
        <f>'по 6-10'!L34+'по 0,4'!L32</f>
        <v>0</v>
      </c>
      <c r="M34" s="31">
        <f>'по 6-10'!M34+'по 0,4'!M32</f>
        <v>0</v>
      </c>
      <c r="N34" s="31">
        <f>'по 6-10'!N34+'по 0,4'!N32</f>
        <v>0</v>
      </c>
      <c r="O34" s="31">
        <f>'по 6-10'!O34+'по 0,4'!O32</f>
        <v>0</v>
      </c>
      <c r="P34" s="31">
        <f>'по 6-10'!P34+'по 0,4'!P32</f>
        <v>0</v>
      </c>
      <c r="Q34" s="31">
        <f>'по 6-10'!Q34+'по 0,4'!Q32</f>
        <v>0</v>
      </c>
    </row>
    <row r="35" spans="1:17" ht="12.75" customHeight="1" x14ac:dyDescent="0.2">
      <c r="A35" s="18"/>
      <c r="B35" s="18"/>
      <c r="C35" s="18" t="s">
        <v>390</v>
      </c>
      <c r="D35" s="31">
        <f>'по 6-10'!D35+'по 0,4'!D33</f>
        <v>1</v>
      </c>
      <c r="E35" s="31">
        <f>'по 6-10'!E35+'по 0,4'!E33</f>
        <v>14</v>
      </c>
      <c r="F35" s="31">
        <f>'по 6-10'!F35+'по 0,4'!F33</f>
        <v>0</v>
      </c>
      <c r="G35" s="31">
        <f>'по 6-10'!G35+'по 0,4'!G33</f>
        <v>0</v>
      </c>
      <c r="H35" s="31">
        <f>'по 6-10'!H35+'по 0,4'!H33</f>
        <v>0</v>
      </c>
      <c r="I35" s="31">
        <f>'по 6-10'!I35+'по 0,4'!I33</f>
        <v>0</v>
      </c>
      <c r="J35" s="31">
        <f>'по 6-10'!J35+'по 0,4'!J33</f>
        <v>0</v>
      </c>
      <c r="K35" s="31">
        <f>'по 6-10'!K35+'по 0,4'!K33</f>
        <v>0</v>
      </c>
      <c r="L35" s="31">
        <f>'по 6-10'!L35+'по 0,4'!L33</f>
        <v>0</v>
      </c>
      <c r="M35" s="31">
        <f>'по 6-10'!M35+'по 0,4'!M33</f>
        <v>0</v>
      </c>
      <c r="N35" s="31">
        <f>'по 6-10'!N35+'по 0,4'!N33</f>
        <v>0</v>
      </c>
      <c r="O35" s="31">
        <f>'по 6-10'!O35+'по 0,4'!O33</f>
        <v>0</v>
      </c>
      <c r="P35" s="31">
        <f>'по 6-10'!P35+'по 0,4'!P33</f>
        <v>0</v>
      </c>
      <c r="Q35" s="31">
        <f>'по 6-10'!Q35+'по 0,4'!Q33</f>
        <v>0</v>
      </c>
    </row>
    <row r="36" spans="1:17" ht="12.75" customHeight="1" x14ac:dyDescent="0.2">
      <c r="A36" s="18"/>
      <c r="B36" s="18"/>
      <c r="C36" s="18" t="s">
        <v>383</v>
      </c>
      <c r="D36" s="31">
        <f>'по 6-10'!D36+'по 0,4'!D34</f>
        <v>1</v>
      </c>
      <c r="E36" s="31">
        <f>'по 6-10'!E36+'по 0,4'!E34</f>
        <v>10</v>
      </c>
      <c r="F36" s="31">
        <f>'по 6-10'!F36+'по 0,4'!F34</f>
        <v>0</v>
      </c>
      <c r="G36" s="31">
        <f>'по 6-10'!G36+'по 0,4'!G34</f>
        <v>0</v>
      </c>
      <c r="H36" s="31">
        <f>'по 6-10'!H36+'по 0,4'!H34</f>
        <v>0</v>
      </c>
      <c r="I36" s="31">
        <f>'по 6-10'!I36+'по 0,4'!I34</f>
        <v>0</v>
      </c>
      <c r="J36" s="31">
        <f>'по 6-10'!J36+'по 0,4'!J34</f>
        <v>0</v>
      </c>
      <c r="K36" s="31">
        <f>'по 6-10'!K36+'по 0,4'!K34</f>
        <v>0</v>
      </c>
      <c r="L36" s="31">
        <f>'по 6-10'!L36+'по 0,4'!L34</f>
        <v>0</v>
      </c>
      <c r="M36" s="31">
        <f>'по 6-10'!M36+'по 0,4'!M34</f>
        <v>0</v>
      </c>
      <c r="N36" s="31">
        <f>'по 6-10'!N36+'по 0,4'!N34</f>
        <v>0</v>
      </c>
      <c r="O36" s="31">
        <f>'по 6-10'!O36+'по 0,4'!O34</f>
        <v>0</v>
      </c>
      <c r="P36" s="31">
        <f>'по 6-10'!P36+'по 0,4'!P34</f>
        <v>0</v>
      </c>
      <c r="Q36" s="31">
        <f>'по 6-10'!Q36+'по 0,4'!Q34</f>
        <v>0</v>
      </c>
    </row>
    <row r="37" spans="1:17" ht="12.75" customHeight="1" x14ac:dyDescent="0.2">
      <c r="A37" s="18"/>
      <c r="B37" s="18"/>
      <c r="C37" s="18" t="s">
        <v>391</v>
      </c>
      <c r="D37" s="31">
        <f>'по 6-10'!D37+'по 0,4'!D35</f>
        <v>0</v>
      </c>
      <c r="E37" s="31">
        <f>'по 6-10'!E37+'по 0,4'!E35</f>
        <v>0</v>
      </c>
      <c r="F37" s="31">
        <f>'по 6-10'!F37+'по 0,4'!F35</f>
        <v>0</v>
      </c>
      <c r="G37" s="31">
        <f>'по 6-10'!G37+'по 0,4'!G35</f>
        <v>0</v>
      </c>
      <c r="H37" s="31">
        <f>'по 6-10'!H37+'по 0,4'!H35</f>
        <v>0</v>
      </c>
      <c r="I37" s="31">
        <f>'по 6-10'!I37+'по 0,4'!I35</f>
        <v>0</v>
      </c>
      <c r="J37" s="31">
        <f>'по 6-10'!J37+'по 0,4'!J35</f>
        <v>0</v>
      </c>
      <c r="K37" s="31">
        <f>'по 6-10'!K37+'по 0,4'!K35</f>
        <v>0</v>
      </c>
      <c r="L37" s="31">
        <f>'по 6-10'!L37+'по 0,4'!L35</f>
        <v>0</v>
      </c>
      <c r="M37" s="31">
        <f>'по 6-10'!M37+'по 0,4'!M35</f>
        <v>0</v>
      </c>
      <c r="N37" s="31">
        <f>'по 6-10'!N37+'по 0,4'!N35</f>
        <v>0</v>
      </c>
      <c r="O37" s="31">
        <f>'по 6-10'!O37+'по 0,4'!O35</f>
        <v>0</v>
      </c>
      <c r="P37" s="31">
        <f>'по 6-10'!P37+'по 0,4'!P35</f>
        <v>0</v>
      </c>
      <c r="Q37" s="31">
        <f>'по 6-10'!Q37+'по 0,4'!Q35</f>
        <v>0</v>
      </c>
    </row>
    <row r="38" spans="1:17" ht="12.75" customHeight="1" x14ac:dyDescent="0.2">
      <c r="A38" s="18"/>
      <c r="B38" s="18"/>
      <c r="C38" s="18" t="s">
        <v>392</v>
      </c>
      <c r="D38" s="31">
        <f>'по 6-10'!D38+'по 0,4'!D36</f>
        <v>0</v>
      </c>
      <c r="E38" s="31">
        <f>'по 6-10'!E38+'по 0,4'!E36</f>
        <v>0</v>
      </c>
      <c r="F38" s="31">
        <f>'по 6-10'!F38+'по 0,4'!F36</f>
        <v>0</v>
      </c>
      <c r="G38" s="31">
        <f>'по 6-10'!G38+'по 0,4'!G36</f>
        <v>0</v>
      </c>
      <c r="H38" s="31">
        <f>'по 6-10'!H38+'по 0,4'!H36</f>
        <v>0</v>
      </c>
      <c r="I38" s="31">
        <f>'по 6-10'!I38+'по 0,4'!I36</f>
        <v>0</v>
      </c>
      <c r="J38" s="31">
        <f>'по 6-10'!J38+'по 0,4'!J36</f>
        <v>0</v>
      </c>
      <c r="K38" s="31">
        <f>'по 6-10'!K38+'по 0,4'!K36</f>
        <v>0</v>
      </c>
      <c r="L38" s="31">
        <f>'по 6-10'!L38+'по 0,4'!L36</f>
        <v>0</v>
      </c>
      <c r="M38" s="31">
        <f>'по 6-10'!M38+'по 0,4'!M36</f>
        <v>0</v>
      </c>
      <c r="N38" s="31">
        <f>'по 6-10'!N38+'по 0,4'!N36</f>
        <v>0</v>
      </c>
      <c r="O38" s="31">
        <f>'по 6-10'!O38+'по 0,4'!O36</f>
        <v>0</v>
      </c>
      <c r="P38" s="31">
        <f>'по 6-10'!P38+'по 0,4'!P36</f>
        <v>0</v>
      </c>
      <c r="Q38" s="31">
        <f>'по 6-10'!Q38+'по 0,4'!Q36</f>
        <v>0</v>
      </c>
    </row>
    <row r="39" spans="1:17" ht="12.75" customHeight="1" x14ac:dyDescent="0.2">
      <c r="A39" s="18"/>
      <c r="B39" s="18"/>
      <c r="C39" s="18" t="s">
        <v>393</v>
      </c>
      <c r="D39" s="31">
        <f>'по 6-10'!D39+'по 0,4'!D37</f>
        <v>3</v>
      </c>
      <c r="E39" s="31">
        <f>'по 6-10'!E39+'по 0,4'!E37</f>
        <v>70</v>
      </c>
      <c r="F39" s="31">
        <f>'по 6-10'!F39+'по 0,4'!F37</f>
        <v>0</v>
      </c>
      <c r="G39" s="31">
        <f>'по 6-10'!G39+'по 0,4'!G37</f>
        <v>0</v>
      </c>
      <c r="H39" s="31">
        <f>'по 6-10'!H39+'по 0,4'!H37</f>
        <v>0</v>
      </c>
      <c r="I39" s="31">
        <f>'по 6-10'!I39+'по 0,4'!I37</f>
        <v>0</v>
      </c>
      <c r="J39" s="31">
        <f>'по 6-10'!J39+'по 0,4'!J37</f>
        <v>0</v>
      </c>
      <c r="K39" s="31">
        <f>'по 6-10'!K39+'по 0,4'!K37</f>
        <v>0</v>
      </c>
      <c r="L39" s="31">
        <f>'по 6-10'!L39+'по 0,4'!L37</f>
        <v>0</v>
      </c>
      <c r="M39" s="31">
        <f>'по 6-10'!M39+'по 0,4'!M37</f>
        <v>0</v>
      </c>
      <c r="N39" s="31">
        <f>'по 6-10'!N39+'по 0,4'!N37</f>
        <v>0</v>
      </c>
      <c r="O39" s="31">
        <f>'по 6-10'!O39+'по 0,4'!O37</f>
        <v>0</v>
      </c>
      <c r="P39" s="31">
        <f>'по 6-10'!P39+'по 0,4'!P37</f>
        <v>0</v>
      </c>
      <c r="Q39" s="31">
        <f>'по 6-10'!Q39+'по 0,4'!Q37</f>
        <v>0</v>
      </c>
    </row>
    <row r="40" spans="1:17" ht="12.75" customHeight="1" x14ac:dyDescent="0.2">
      <c r="A40" s="18"/>
      <c r="B40" s="18"/>
      <c r="C40" s="18" t="s">
        <v>394</v>
      </c>
      <c r="D40" s="31">
        <f>'по 6-10'!D40+'по 0,4'!D38</f>
        <v>0</v>
      </c>
      <c r="E40" s="31">
        <f>'по 6-10'!E40+'по 0,4'!E38</f>
        <v>0</v>
      </c>
      <c r="F40" s="31">
        <f>'по 6-10'!F40+'по 0,4'!F38</f>
        <v>0</v>
      </c>
      <c r="G40" s="31">
        <f>'по 6-10'!G40+'по 0,4'!G38</f>
        <v>0</v>
      </c>
      <c r="H40" s="31">
        <f>'по 6-10'!H40+'по 0,4'!H38</f>
        <v>0</v>
      </c>
      <c r="I40" s="31">
        <f>'по 6-10'!I40+'по 0,4'!I38</f>
        <v>0</v>
      </c>
      <c r="J40" s="31">
        <f>'по 6-10'!J40+'по 0,4'!J38</f>
        <v>0</v>
      </c>
      <c r="K40" s="31">
        <f>'по 6-10'!K40+'по 0,4'!K38</f>
        <v>0</v>
      </c>
      <c r="L40" s="31">
        <f>'по 6-10'!L40+'по 0,4'!L38</f>
        <v>0</v>
      </c>
      <c r="M40" s="31">
        <f>'по 6-10'!M40+'по 0,4'!M38</f>
        <v>0</v>
      </c>
      <c r="N40" s="31">
        <f>'по 6-10'!N40+'по 0,4'!N38</f>
        <v>0</v>
      </c>
      <c r="O40" s="31">
        <f>'по 6-10'!O40+'по 0,4'!O38</f>
        <v>0</v>
      </c>
      <c r="P40" s="31">
        <f>'по 6-10'!P40+'по 0,4'!P38</f>
        <v>0</v>
      </c>
      <c r="Q40" s="31">
        <f>'по 6-10'!Q40+'по 0,4'!Q38</f>
        <v>0</v>
      </c>
    </row>
    <row r="41" spans="1:17" ht="12.75" customHeight="1" x14ac:dyDescent="0.2">
      <c r="A41" s="18"/>
      <c r="B41" s="18"/>
      <c r="C41" s="18" t="s">
        <v>376</v>
      </c>
      <c r="D41" s="31">
        <f>'по 6-10'!D41+'по 0,4'!D39</f>
        <v>0</v>
      </c>
      <c r="E41" s="31">
        <f>'по 6-10'!E41+'по 0,4'!E39</f>
        <v>0</v>
      </c>
      <c r="F41" s="31">
        <f>'по 6-10'!F41+'по 0,4'!F39</f>
        <v>0</v>
      </c>
      <c r="G41" s="31">
        <f>'по 6-10'!G41+'по 0,4'!G39</f>
        <v>0</v>
      </c>
      <c r="H41" s="31">
        <f>'по 6-10'!H41+'по 0,4'!H39</f>
        <v>0</v>
      </c>
      <c r="I41" s="31">
        <f>'по 6-10'!I41+'по 0,4'!I39</f>
        <v>0</v>
      </c>
      <c r="J41" s="31">
        <f>'по 6-10'!J41+'по 0,4'!J39</f>
        <v>0</v>
      </c>
      <c r="K41" s="31">
        <f>'по 6-10'!K41+'по 0,4'!K39</f>
        <v>0</v>
      </c>
      <c r="L41" s="31">
        <f>'по 6-10'!L41+'по 0,4'!L39</f>
        <v>0</v>
      </c>
      <c r="M41" s="31">
        <f>'по 6-10'!M41+'по 0,4'!M39</f>
        <v>0</v>
      </c>
      <c r="N41" s="31">
        <f>'по 6-10'!N41+'по 0,4'!N39</f>
        <v>0</v>
      </c>
      <c r="O41" s="31">
        <f>'по 6-10'!O41+'по 0,4'!O39</f>
        <v>0</v>
      </c>
      <c r="P41" s="31">
        <f>'по 6-10'!P41+'по 0,4'!P39</f>
        <v>0</v>
      </c>
      <c r="Q41" s="31">
        <f>'по 6-10'!Q41+'по 0,4'!Q39</f>
        <v>0</v>
      </c>
    </row>
    <row r="42" spans="1:17" ht="12.75" customHeight="1" x14ac:dyDescent="0.2">
      <c r="A42" s="18"/>
      <c r="B42" s="18"/>
      <c r="C42" s="18" t="s">
        <v>395</v>
      </c>
      <c r="D42" s="31">
        <f>'по 6-10'!D42+'по 0,4'!D40</f>
        <v>10</v>
      </c>
      <c r="E42" s="31">
        <f>'по 6-10'!E42+'по 0,4'!E40</f>
        <v>129</v>
      </c>
      <c r="F42" s="31">
        <f>'по 6-10'!F42+'по 0,4'!F40</f>
        <v>0</v>
      </c>
      <c r="G42" s="31">
        <f>'по 6-10'!G42+'по 0,4'!G40</f>
        <v>0</v>
      </c>
      <c r="H42" s="31">
        <f>'по 6-10'!H42+'по 0,4'!H40</f>
        <v>0</v>
      </c>
      <c r="I42" s="31">
        <f>'по 6-10'!I42+'по 0,4'!I40</f>
        <v>0</v>
      </c>
      <c r="J42" s="31">
        <f>'по 6-10'!J42+'по 0,4'!J40</f>
        <v>0</v>
      </c>
      <c r="K42" s="31">
        <f>'по 6-10'!K42+'по 0,4'!K40</f>
        <v>0</v>
      </c>
      <c r="L42" s="31">
        <f>'по 6-10'!L42+'по 0,4'!L40</f>
        <v>0</v>
      </c>
      <c r="M42" s="31">
        <f>'по 6-10'!M42+'по 0,4'!M40</f>
        <v>0</v>
      </c>
      <c r="N42" s="31">
        <f>'по 6-10'!N42+'по 0,4'!N40</f>
        <v>0</v>
      </c>
      <c r="O42" s="31">
        <f>'по 6-10'!O42+'по 0,4'!O40</f>
        <v>0</v>
      </c>
      <c r="P42" s="31">
        <f>'по 6-10'!P42+'по 0,4'!P40</f>
        <v>0</v>
      </c>
      <c r="Q42" s="31">
        <f>'по 6-10'!Q42+'по 0,4'!Q40</f>
        <v>0</v>
      </c>
    </row>
    <row r="43" spans="1:17" ht="12.75" customHeight="1" x14ac:dyDescent="0.2">
      <c r="A43" s="18"/>
      <c r="B43" s="18"/>
      <c r="C43" s="18" t="s">
        <v>396</v>
      </c>
      <c r="D43" s="31">
        <f>'по 6-10'!D43+'по 0,4'!D41</f>
        <v>0</v>
      </c>
      <c r="E43" s="31">
        <f>'по 6-10'!E43+'по 0,4'!E41</f>
        <v>0</v>
      </c>
      <c r="F43" s="31">
        <f>'по 6-10'!F43+'по 0,4'!F41</f>
        <v>0</v>
      </c>
      <c r="G43" s="31">
        <f>'по 6-10'!G43+'по 0,4'!G41</f>
        <v>0</v>
      </c>
      <c r="H43" s="31">
        <f>'по 6-10'!H43+'по 0,4'!H41</f>
        <v>0</v>
      </c>
      <c r="I43" s="31">
        <f>'по 6-10'!I43+'по 0,4'!I41</f>
        <v>0</v>
      </c>
      <c r="J43" s="31">
        <f>'по 6-10'!J43+'по 0,4'!J41</f>
        <v>0</v>
      </c>
      <c r="K43" s="31">
        <f>'по 6-10'!K43+'по 0,4'!K41</f>
        <v>0</v>
      </c>
      <c r="L43" s="31">
        <f>'по 6-10'!L43+'по 0,4'!L41</f>
        <v>0</v>
      </c>
      <c r="M43" s="31">
        <f>'по 6-10'!M43+'по 0,4'!M41</f>
        <v>0</v>
      </c>
      <c r="N43" s="31">
        <f>'по 6-10'!N43+'по 0,4'!N41</f>
        <v>0</v>
      </c>
      <c r="O43" s="31">
        <f>'по 6-10'!O43+'по 0,4'!O41</f>
        <v>0</v>
      </c>
      <c r="P43" s="31">
        <f>'по 6-10'!P43+'по 0,4'!P41</f>
        <v>0</v>
      </c>
      <c r="Q43" s="31">
        <f>'по 6-10'!Q43+'по 0,4'!Q41</f>
        <v>0</v>
      </c>
    </row>
    <row r="44" spans="1:17" ht="12.75" customHeight="1" x14ac:dyDescent="0.2">
      <c r="A44" s="18"/>
      <c r="B44" s="18"/>
      <c r="C44" s="18" t="s">
        <v>381</v>
      </c>
      <c r="D44" s="31">
        <f>'по 6-10'!D44+'по 0,4'!D42</f>
        <v>0</v>
      </c>
      <c r="E44" s="31">
        <f>'по 6-10'!E44+'по 0,4'!E42</f>
        <v>0</v>
      </c>
      <c r="F44" s="31">
        <f>'по 6-10'!F44+'по 0,4'!F42</f>
        <v>0</v>
      </c>
      <c r="G44" s="31">
        <f>'по 6-10'!G44+'по 0,4'!G42</f>
        <v>0</v>
      </c>
      <c r="H44" s="31">
        <f>'по 6-10'!H44+'по 0,4'!H42</f>
        <v>0</v>
      </c>
      <c r="I44" s="31">
        <f>'по 6-10'!I44+'по 0,4'!I42</f>
        <v>0</v>
      </c>
      <c r="J44" s="31">
        <f>'по 6-10'!J44+'по 0,4'!J42</f>
        <v>0</v>
      </c>
      <c r="K44" s="31">
        <f>'по 6-10'!K44+'по 0,4'!K42</f>
        <v>0</v>
      </c>
      <c r="L44" s="31">
        <f>'по 6-10'!L44+'по 0,4'!L42</f>
        <v>0</v>
      </c>
      <c r="M44" s="31">
        <f>'по 6-10'!M44+'по 0,4'!M42</f>
        <v>0</v>
      </c>
      <c r="N44" s="31">
        <f>'по 6-10'!N44+'по 0,4'!N42</f>
        <v>0</v>
      </c>
      <c r="O44" s="31">
        <f>'по 6-10'!O44+'по 0,4'!O42</f>
        <v>0</v>
      </c>
      <c r="P44" s="31">
        <f>'по 6-10'!P44+'по 0,4'!P42</f>
        <v>0</v>
      </c>
      <c r="Q44" s="31">
        <f>'по 6-10'!Q44+'по 0,4'!Q42</f>
        <v>0</v>
      </c>
    </row>
    <row r="45" spans="1:17" ht="12.75" customHeight="1" x14ac:dyDescent="0.2">
      <c r="A45" s="18"/>
      <c r="B45" s="18"/>
      <c r="C45" s="18" t="s">
        <v>397</v>
      </c>
      <c r="D45" s="31">
        <f>'по 6-10'!D45+'по 0,4'!D43</f>
        <v>0</v>
      </c>
      <c r="E45" s="31">
        <f>'по 6-10'!E45+'по 0,4'!E43</f>
        <v>0</v>
      </c>
      <c r="F45" s="31">
        <f>'по 6-10'!F45+'по 0,4'!F43</f>
        <v>0</v>
      </c>
      <c r="G45" s="31">
        <f>'по 6-10'!G45+'по 0,4'!G43</f>
        <v>0</v>
      </c>
      <c r="H45" s="31">
        <f>'по 6-10'!H45+'по 0,4'!H43</f>
        <v>0</v>
      </c>
      <c r="I45" s="31">
        <f>'по 6-10'!I45+'по 0,4'!I43</f>
        <v>0</v>
      </c>
      <c r="J45" s="31">
        <f>'по 6-10'!J45+'по 0,4'!J43</f>
        <v>0</v>
      </c>
      <c r="K45" s="31">
        <f>'по 6-10'!K45+'по 0,4'!K43</f>
        <v>0</v>
      </c>
      <c r="L45" s="31">
        <f>'по 6-10'!L45+'по 0,4'!L43</f>
        <v>0</v>
      </c>
      <c r="M45" s="31">
        <f>'по 6-10'!M45+'по 0,4'!M43</f>
        <v>0</v>
      </c>
      <c r="N45" s="31">
        <f>'по 6-10'!N45+'по 0,4'!N43</f>
        <v>0</v>
      </c>
      <c r="O45" s="31">
        <f>'по 6-10'!O45+'по 0,4'!O43</f>
        <v>0</v>
      </c>
      <c r="P45" s="31">
        <f>'по 6-10'!P45+'по 0,4'!P43</f>
        <v>0</v>
      </c>
      <c r="Q45" s="31">
        <f>'по 6-10'!Q45+'по 0,4'!Q43</f>
        <v>0</v>
      </c>
    </row>
    <row r="46" spans="1:17" ht="12.75" customHeight="1" x14ac:dyDescent="0.2">
      <c r="A46" s="18"/>
      <c r="B46" s="18"/>
      <c r="C46" s="18" t="s">
        <v>373</v>
      </c>
      <c r="D46" s="31">
        <f>'по 6-10'!D46+'по 0,4'!D44</f>
        <v>0</v>
      </c>
      <c r="E46" s="31">
        <f>'по 6-10'!E46+'по 0,4'!E44</f>
        <v>0</v>
      </c>
      <c r="F46" s="31">
        <f>'по 6-10'!F46+'по 0,4'!F44</f>
        <v>0</v>
      </c>
      <c r="G46" s="31">
        <f>'по 6-10'!G46+'по 0,4'!G44</f>
        <v>0</v>
      </c>
      <c r="H46" s="31">
        <f>'по 6-10'!H46+'по 0,4'!H44</f>
        <v>0</v>
      </c>
      <c r="I46" s="31">
        <f>'по 6-10'!I46+'по 0,4'!I44</f>
        <v>0</v>
      </c>
      <c r="J46" s="31">
        <f>'по 6-10'!J46+'по 0,4'!J44</f>
        <v>0</v>
      </c>
      <c r="K46" s="31">
        <f>'по 6-10'!K46+'по 0,4'!K44</f>
        <v>0</v>
      </c>
      <c r="L46" s="31">
        <f>'по 6-10'!L46+'по 0,4'!L44</f>
        <v>0</v>
      </c>
      <c r="M46" s="31">
        <f>'по 6-10'!M46+'по 0,4'!M44</f>
        <v>0</v>
      </c>
      <c r="N46" s="31">
        <f>'по 6-10'!N46+'по 0,4'!N44</f>
        <v>0</v>
      </c>
      <c r="O46" s="31">
        <f>'по 6-10'!O46+'по 0,4'!O44</f>
        <v>0</v>
      </c>
      <c r="P46" s="31">
        <f>'по 6-10'!P46+'по 0,4'!P44</f>
        <v>0</v>
      </c>
      <c r="Q46" s="31">
        <f>'по 6-10'!Q46+'по 0,4'!Q44</f>
        <v>0</v>
      </c>
    </row>
    <row r="47" spans="1:17" ht="12.75" customHeight="1" x14ac:dyDescent="0.2">
      <c r="A47" s="18"/>
      <c r="B47" s="18"/>
      <c r="C47" s="18" t="s">
        <v>398</v>
      </c>
      <c r="D47" s="31">
        <f>'по 6-10'!D47+'по 0,4'!D45</f>
        <v>0</v>
      </c>
      <c r="E47" s="31">
        <f>'по 6-10'!E47+'по 0,4'!E45</f>
        <v>0</v>
      </c>
      <c r="F47" s="31">
        <f>'по 6-10'!F47+'по 0,4'!F45</f>
        <v>0</v>
      </c>
      <c r="G47" s="31">
        <f>'по 6-10'!G47+'по 0,4'!G45</f>
        <v>0</v>
      </c>
      <c r="H47" s="31">
        <f>'по 6-10'!H47+'по 0,4'!H45</f>
        <v>0</v>
      </c>
      <c r="I47" s="31">
        <f>'по 6-10'!I47+'по 0,4'!I45</f>
        <v>0</v>
      </c>
      <c r="J47" s="31">
        <f>'по 6-10'!J47+'по 0,4'!J45</f>
        <v>0</v>
      </c>
      <c r="K47" s="31">
        <f>'по 6-10'!K47+'по 0,4'!K45</f>
        <v>0</v>
      </c>
      <c r="L47" s="31">
        <f>'по 6-10'!L47+'по 0,4'!L45</f>
        <v>0</v>
      </c>
      <c r="M47" s="31">
        <f>'по 6-10'!M47+'по 0,4'!M45</f>
        <v>0</v>
      </c>
      <c r="N47" s="31">
        <f>'по 6-10'!N47+'по 0,4'!N45</f>
        <v>0</v>
      </c>
      <c r="O47" s="31">
        <f>'по 6-10'!O47+'по 0,4'!O45</f>
        <v>0</v>
      </c>
      <c r="P47" s="31">
        <f>'по 6-10'!P47+'по 0,4'!P45</f>
        <v>0</v>
      </c>
      <c r="Q47" s="31">
        <f>'по 6-10'!Q47+'по 0,4'!Q45</f>
        <v>0</v>
      </c>
    </row>
    <row r="48" spans="1:17" ht="12.75" customHeight="1" x14ac:dyDescent="0.2">
      <c r="A48" s="18"/>
      <c r="B48" s="18"/>
      <c r="C48" s="18" t="s">
        <v>399</v>
      </c>
      <c r="D48" s="31">
        <f>'по 6-10'!D48+'по 0,4'!D46</f>
        <v>4</v>
      </c>
      <c r="E48" s="31">
        <f>'по 6-10'!E48+'по 0,4'!E46</f>
        <v>383</v>
      </c>
      <c r="F48" s="31">
        <f>'по 6-10'!F48+'по 0,4'!F46</f>
        <v>0</v>
      </c>
      <c r="G48" s="31">
        <f>'по 6-10'!G48+'по 0,4'!G46</f>
        <v>0</v>
      </c>
      <c r="H48" s="31">
        <f>'по 6-10'!H48+'по 0,4'!H46</f>
        <v>0</v>
      </c>
      <c r="I48" s="31">
        <f>'по 6-10'!I48+'по 0,4'!I46</f>
        <v>0</v>
      </c>
      <c r="J48" s="31">
        <f>'по 6-10'!J48+'по 0,4'!J46</f>
        <v>0</v>
      </c>
      <c r="K48" s="31">
        <f>'по 6-10'!K48+'по 0,4'!K46</f>
        <v>0</v>
      </c>
      <c r="L48" s="31">
        <f>'по 6-10'!L48+'по 0,4'!L46</f>
        <v>0</v>
      </c>
      <c r="M48" s="31">
        <f>'по 6-10'!M48+'по 0,4'!M46</f>
        <v>0</v>
      </c>
      <c r="N48" s="31">
        <f>'по 6-10'!N48+'по 0,4'!N46</f>
        <v>0</v>
      </c>
      <c r="O48" s="31">
        <f>'по 6-10'!O48+'по 0,4'!O46</f>
        <v>0</v>
      </c>
      <c r="P48" s="31">
        <f>'по 6-10'!P48+'по 0,4'!P46</f>
        <v>0</v>
      </c>
      <c r="Q48" s="31">
        <f>'по 6-10'!Q48+'по 0,4'!Q46</f>
        <v>0</v>
      </c>
    </row>
    <row r="49" spans="1:17" ht="12.75" customHeight="1" x14ac:dyDescent="0.2">
      <c r="A49" s="18"/>
      <c r="B49" s="18"/>
      <c r="C49" s="18" t="s">
        <v>377</v>
      </c>
      <c r="D49" s="31">
        <f>'по 6-10'!D49+'по 0,4'!D47</f>
        <v>2</v>
      </c>
      <c r="E49" s="31">
        <f>'по 6-10'!E49+'по 0,4'!E47</f>
        <v>15</v>
      </c>
      <c r="F49" s="31">
        <f>'по 6-10'!F49+'по 0,4'!F47</f>
        <v>0</v>
      </c>
      <c r="G49" s="31">
        <f>'по 6-10'!G49+'по 0,4'!G47</f>
        <v>0</v>
      </c>
      <c r="H49" s="31">
        <f>'по 6-10'!H49+'по 0,4'!H47</f>
        <v>0</v>
      </c>
      <c r="I49" s="31">
        <f>'по 6-10'!I49+'по 0,4'!I47</f>
        <v>0</v>
      </c>
      <c r="J49" s="31">
        <f>'по 6-10'!J49+'по 0,4'!J47</f>
        <v>0</v>
      </c>
      <c r="K49" s="31">
        <f>'по 6-10'!K49+'по 0,4'!K47</f>
        <v>0</v>
      </c>
      <c r="L49" s="31">
        <f>'по 6-10'!L49+'по 0,4'!L47</f>
        <v>0</v>
      </c>
      <c r="M49" s="31">
        <f>'по 6-10'!M49+'по 0,4'!M47</f>
        <v>0</v>
      </c>
      <c r="N49" s="31">
        <f>'по 6-10'!N49+'по 0,4'!N47</f>
        <v>0</v>
      </c>
      <c r="O49" s="31">
        <f>'по 6-10'!O49+'по 0,4'!O47</f>
        <v>0</v>
      </c>
      <c r="P49" s="31">
        <f>'по 6-10'!P49+'по 0,4'!P47</f>
        <v>0</v>
      </c>
      <c r="Q49" s="31">
        <f>'по 6-10'!Q49+'по 0,4'!Q47</f>
        <v>0</v>
      </c>
    </row>
    <row r="50" spans="1:17" ht="12.75" customHeight="1" x14ac:dyDescent="0.2">
      <c r="A50" s="18"/>
      <c r="B50" s="18"/>
      <c r="C50" s="18" t="s">
        <v>147</v>
      </c>
      <c r="D50" s="31">
        <f>'по 6-10'!D50+'по 0,4'!D48</f>
        <v>0</v>
      </c>
      <c r="E50" s="31">
        <f>'по 6-10'!E50+'по 0,4'!E48</f>
        <v>0</v>
      </c>
      <c r="F50" s="31">
        <f>'по 6-10'!F50+'по 0,4'!F48</f>
        <v>0</v>
      </c>
      <c r="G50" s="31">
        <f>'по 6-10'!G50+'по 0,4'!G48</f>
        <v>0</v>
      </c>
      <c r="H50" s="31">
        <f>'по 6-10'!H50+'по 0,4'!H48</f>
        <v>0</v>
      </c>
      <c r="I50" s="31">
        <f>'по 6-10'!I50+'по 0,4'!I48</f>
        <v>0</v>
      </c>
      <c r="J50" s="31">
        <f>'по 6-10'!J50+'по 0,4'!J48</f>
        <v>0</v>
      </c>
      <c r="K50" s="31">
        <f>'по 6-10'!K50+'по 0,4'!K48</f>
        <v>0</v>
      </c>
      <c r="L50" s="31">
        <f>'по 6-10'!L50+'по 0,4'!L48</f>
        <v>0</v>
      </c>
      <c r="M50" s="31">
        <f>'по 6-10'!M50+'по 0,4'!M48</f>
        <v>0</v>
      </c>
      <c r="N50" s="31">
        <f>'по 6-10'!N50+'по 0,4'!N48</f>
        <v>0</v>
      </c>
      <c r="O50" s="31">
        <f>'по 6-10'!O50+'по 0,4'!O48</f>
        <v>0</v>
      </c>
      <c r="P50" s="31">
        <f>'по 6-10'!P50+'по 0,4'!P48</f>
        <v>0</v>
      </c>
      <c r="Q50" s="31">
        <f>'по 6-10'!Q50+'по 0,4'!Q48</f>
        <v>0</v>
      </c>
    </row>
    <row r="51" spans="1:17" ht="12.75" customHeight="1" x14ac:dyDescent="0.2">
      <c r="A51" s="18"/>
      <c r="B51" s="18"/>
      <c r="C51" s="18" t="s">
        <v>400</v>
      </c>
      <c r="D51" s="31">
        <f>'по 6-10'!D51+'по 0,4'!D49</f>
        <v>0</v>
      </c>
      <c r="E51" s="31">
        <f>'по 6-10'!E51+'по 0,4'!E49</f>
        <v>0</v>
      </c>
      <c r="F51" s="31">
        <f>'по 6-10'!F51+'по 0,4'!F49</f>
        <v>0</v>
      </c>
      <c r="G51" s="31">
        <f>'по 6-10'!G51+'по 0,4'!G49</f>
        <v>0</v>
      </c>
      <c r="H51" s="31">
        <f>'по 6-10'!H51+'по 0,4'!H49</f>
        <v>0</v>
      </c>
      <c r="I51" s="31">
        <f>'по 6-10'!I51+'по 0,4'!I49</f>
        <v>0</v>
      </c>
      <c r="J51" s="31">
        <f>'по 6-10'!J51+'по 0,4'!J49</f>
        <v>0</v>
      </c>
      <c r="K51" s="31">
        <f>'по 6-10'!K51+'по 0,4'!K49</f>
        <v>0</v>
      </c>
      <c r="L51" s="31">
        <f>'по 6-10'!L51+'по 0,4'!L49</f>
        <v>0</v>
      </c>
      <c r="M51" s="31">
        <f>'по 6-10'!M51+'по 0,4'!M49</f>
        <v>0</v>
      </c>
      <c r="N51" s="31">
        <f>'по 6-10'!N51+'по 0,4'!N49</f>
        <v>0</v>
      </c>
      <c r="O51" s="31">
        <f>'по 6-10'!O51+'по 0,4'!O49</f>
        <v>0</v>
      </c>
      <c r="P51" s="31">
        <f>'по 6-10'!P51+'по 0,4'!P49</f>
        <v>0</v>
      </c>
      <c r="Q51" s="31">
        <f>'по 6-10'!Q51+'по 0,4'!Q49</f>
        <v>0</v>
      </c>
    </row>
    <row r="52" spans="1:17" ht="12.75" customHeight="1" x14ac:dyDescent="0.2">
      <c r="A52" s="18"/>
      <c r="B52" s="18"/>
      <c r="C52" s="18" t="s">
        <v>401</v>
      </c>
      <c r="D52" s="31">
        <f>'по 6-10'!D52+'по 0,4'!D50</f>
        <v>2</v>
      </c>
      <c r="E52" s="31">
        <f>'по 6-10'!E52+'по 0,4'!E50</f>
        <v>100</v>
      </c>
      <c r="F52" s="31">
        <f>'по 6-10'!F52+'по 0,4'!F50</f>
        <v>0</v>
      </c>
      <c r="G52" s="31">
        <f>'по 6-10'!G52+'по 0,4'!G50</f>
        <v>0</v>
      </c>
      <c r="H52" s="31">
        <f>'по 6-10'!H52+'по 0,4'!H50</f>
        <v>0</v>
      </c>
      <c r="I52" s="31">
        <f>'по 6-10'!I52+'по 0,4'!I50</f>
        <v>0</v>
      </c>
      <c r="J52" s="31">
        <f>'по 6-10'!J52+'по 0,4'!J50</f>
        <v>0</v>
      </c>
      <c r="K52" s="31">
        <f>'по 6-10'!K52+'по 0,4'!K50</f>
        <v>0</v>
      </c>
      <c r="L52" s="31">
        <f>'по 6-10'!L52+'по 0,4'!L50</f>
        <v>0</v>
      </c>
      <c r="M52" s="31">
        <f>'по 6-10'!M52+'по 0,4'!M50</f>
        <v>0</v>
      </c>
      <c r="N52" s="31">
        <f>'по 6-10'!N52+'по 0,4'!N50</f>
        <v>0</v>
      </c>
      <c r="O52" s="31">
        <f>'по 6-10'!O52+'по 0,4'!O50</f>
        <v>0</v>
      </c>
      <c r="P52" s="31">
        <f>'по 6-10'!P52+'по 0,4'!P50</f>
        <v>0</v>
      </c>
      <c r="Q52" s="31">
        <f>'по 6-10'!Q52+'по 0,4'!Q50</f>
        <v>0</v>
      </c>
    </row>
    <row r="53" spans="1:17" ht="12.75" customHeight="1" x14ac:dyDescent="0.2">
      <c r="A53" s="18"/>
      <c r="B53" s="18"/>
      <c r="C53" s="118" t="s">
        <v>426</v>
      </c>
      <c r="D53" s="31">
        <f>'по 6-10'!D53+'по 0,4'!D51</f>
        <v>0</v>
      </c>
      <c r="E53" s="31">
        <f>'по 6-10'!E53+'по 0,4'!E51</f>
        <v>0</v>
      </c>
      <c r="F53" s="31">
        <f>'по 6-10'!F53+'по 0,4'!F51</f>
        <v>0</v>
      </c>
      <c r="G53" s="31">
        <f>'по 6-10'!G53+'по 0,4'!G51</f>
        <v>0</v>
      </c>
      <c r="H53" s="31">
        <f>'по 6-10'!H53+'по 0,4'!H51</f>
        <v>0</v>
      </c>
      <c r="I53" s="31">
        <f>'по 6-10'!I53+'по 0,4'!I51</f>
        <v>0</v>
      </c>
      <c r="J53" s="31">
        <f>'по 6-10'!J53+'по 0,4'!J51</f>
        <v>0</v>
      </c>
      <c r="K53" s="31">
        <f>'по 6-10'!K53+'по 0,4'!K51</f>
        <v>0</v>
      </c>
      <c r="L53" s="31">
        <f>'по 6-10'!L53+'по 0,4'!L51</f>
        <v>0</v>
      </c>
      <c r="M53" s="31">
        <f>'по 6-10'!M53+'по 0,4'!M51</f>
        <v>0</v>
      </c>
      <c r="N53" s="31">
        <f>'по 6-10'!N53+'по 0,4'!N51</f>
        <v>0</v>
      </c>
      <c r="O53" s="31">
        <f>'по 6-10'!O53+'по 0,4'!O51</f>
        <v>0</v>
      </c>
      <c r="P53" s="31">
        <f>'по 6-10'!P53+'по 0,4'!P51</f>
        <v>0</v>
      </c>
      <c r="Q53" s="31">
        <f>'по 6-10'!Q53+'по 0,4'!Q51</f>
        <v>0</v>
      </c>
    </row>
    <row r="54" spans="1:17" ht="12.75" customHeight="1" x14ac:dyDescent="0.2">
      <c r="A54" s="18"/>
      <c r="B54" s="18"/>
      <c r="C54" s="18" t="s">
        <v>403</v>
      </c>
      <c r="D54" s="31">
        <f>'по 6-10'!D54+'по 0,4'!D52</f>
        <v>2</v>
      </c>
      <c r="E54" s="31">
        <f>'по 6-10'!E54+'по 0,4'!E52</f>
        <v>9</v>
      </c>
      <c r="F54" s="31">
        <f>'по 6-10'!F54+'по 0,4'!F52</f>
        <v>0</v>
      </c>
      <c r="G54" s="31">
        <f>'по 6-10'!G54+'по 0,4'!G52</f>
        <v>0</v>
      </c>
      <c r="H54" s="31">
        <f>'по 6-10'!H54+'по 0,4'!H52</f>
        <v>0</v>
      </c>
      <c r="I54" s="31">
        <f>'по 6-10'!I54+'по 0,4'!I52</f>
        <v>0</v>
      </c>
      <c r="J54" s="31">
        <f>'по 6-10'!J54+'по 0,4'!J52</f>
        <v>0</v>
      </c>
      <c r="K54" s="31">
        <f>'по 6-10'!K54+'по 0,4'!K52</f>
        <v>0</v>
      </c>
      <c r="L54" s="31">
        <f>'по 6-10'!L54+'по 0,4'!L52</f>
        <v>0</v>
      </c>
      <c r="M54" s="31">
        <f>'по 6-10'!M54+'по 0,4'!M52</f>
        <v>0</v>
      </c>
      <c r="N54" s="31">
        <f>'по 6-10'!N54+'по 0,4'!N52</f>
        <v>0</v>
      </c>
      <c r="O54" s="31">
        <f>'по 6-10'!O54+'по 0,4'!O52</f>
        <v>0</v>
      </c>
      <c r="P54" s="31">
        <f>'по 6-10'!P54+'по 0,4'!P52</f>
        <v>0</v>
      </c>
      <c r="Q54" s="31">
        <f>'по 6-10'!Q54+'по 0,4'!Q52</f>
        <v>0</v>
      </c>
    </row>
    <row r="55" spans="1:17" ht="12.75" customHeight="1" x14ac:dyDescent="0.2">
      <c r="A55" s="18"/>
      <c r="B55" s="18"/>
      <c r="C55" s="18" t="s">
        <v>375</v>
      </c>
      <c r="D55" s="31">
        <f>'по 6-10'!D55+'по 0,4'!D53</f>
        <v>0</v>
      </c>
      <c r="E55" s="31">
        <f>'по 6-10'!E55+'по 0,4'!E53</f>
        <v>0</v>
      </c>
      <c r="F55" s="31">
        <f>'по 6-10'!F55+'по 0,4'!F53</f>
        <v>0</v>
      </c>
      <c r="G55" s="31">
        <f>'по 6-10'!G55+'по 0,4'!G53</f>
        <v>0</v>
      </c>
      <c r="H55" s="31">
        <f>'по 6-10'!H55+'по 0,4'!H53</f>
        <v>0</v>
      </c>
      <c r="I55" s="31">
        <f>'по 6-10'!I55+'по 0,4'!I53</f>
        <v>0</v>
      </c>
      <c r="J55" s="31">
        <f>'по 6-10'!J55+'по 0,4'!J53</f>
        <v>0</v>
      </c>
      <c r="K55" s="31">
        <f>'по 6-10'!K55+'по 0,4'!K53</f>
        <v>0</v>
      </c>
      <c r="L55" s="31">
        <f>'по 6-10'!L55+'по 0,4'!L53</f>
        <v>0</v>
      </c>
      <c r="M55" s="31">
        <f>'по 6-10'!M55+'по 0,4'!M53</f>
        <v>0</v>
      </c>
      <c r="N55" s="31">
        <f>'по 6-10'!N55+'по 0,4'!N53</f>
        <v>0</v>
      </c>
      <c r="O55" s="31">
        <f>'по 6-10'!O55+'по 0,4'!O53</f>
        <v>0</v>
      </c>
      <c r="P55" s="31">
        <f>'по 6-10'!P55+'по 0,4'!P53</f>
        <v>0</v>
      </c>
      <c r="Q55" s="31">
        <f>'по 6-10'!Q55+'по 0,4'!Q53</f>
        <v>0</v>
      </c>
    </row>
    <row r="56" spans="1:17" ht="12.75" customHeight="1" x14ac:dyDescent="0.2">
      <c r="A56" s="18"/>
      <c r="B56" s="18"/>
      <c r="C56" s="18" t="s">
        <v>384</v>
      </c>
      <c r="D56" s="31">
        <f>'по 6-10'!D56+'по 0,4'!D54</f>
        <v>0</v>
      </c>
      <c r="E56" s="31">
        <f>'по 6-10'!E56+'по 0,4'!E54</f>
        <v>0</v>
      </c>
      <c r="F56" s="31">
        <f>'по 6-10'!F56+'по 0,4'!F54</f>
        <v>0</v>
      </c>
      <c r="G56" s="31">
        <f>'по 6-10'!G56+'по 0,4'!G54</f>
        <v>0</v>
      </c>
      <c r="H56" s="31">
        <f>'по 6-10'!H56+'по 0,4'!H54</f>
        <v>0</v>
      </c>
      <c r="I56" s="31">
        <f>'по 6-10'!I56+'по 0,4'!I54</f>
        <v>0</v>
      </c>
      <c r="J56" s="31">
        <f>'по 6-10'!J56+'по 0,4'!J54</f>
        <v>0</v>
      </c>
      <c r="K56" s="31">
        <f>'по 6-10'!K56+'по 0,4'!K54</f>
        <v>0</v>
      </c>
      <c r="L56" s="31">
        <f>'по 6-10'!L56+'по 0,4'!L54</f>
        <v>0</v>
      </c>
      <c r="M56" s="31">
        <f>'по 6-10'!M56+'по 0,4'!M54</f>
        <v>0</v>
      </c>
      <c r="N56" s="31">
        <f>'по 6-10'!N56+'по 0,4'!N54</f>
        <v>0</v>
      </c>
      <c r="O56" s="31">
        <f>'по 6-10'!O56+'по 0,4'!O54</f>
        <v>0</v>
      </c>
      <c r="P56" s="31">
        <f>'по 6-10'!P56+'по 0,4'!P54</f>
        <v>0</v>
      </c>
      <c r="Q56" s="31">
        <f>'по 6-10'!Q56+'по 0,4'!Q54</f>
        <v>0</v>
      </c>
    </row>
    <row r="57" spans="1:17" ht="12.75" customHeight="1" x14ac:dyDescent="0.2">
      <c r="A57" s="18"/>
      <c r="B57" s="18"/>
      <c r="C57" s="18" t="s">
        <v>404</v>
      </c>
      <c r="D57" s="31">
        <f>'по 6-10'!D57+'по 0,4'!D55</f>
        <v>0</v>
      </c>
      <c r="E57" s="31">
        <f>'по 6-10'!E57+'по 0,4'!E55</f>
        <v>0</v>
      </c>
      <c r="F57" s="31">
        <f>'по 6-10'!F57+'по 0,4'!F55</f>
        <v>0</v>
      </c>
      <c r="G57" s="31">
        <f>'по 6-10'!G57+'по 0,4'!G55</f>
        <v>0</v>
      </c>
      <c r="H57" s="31">
        <f>'по 6-10'!H57+'по 0,4'!H55</f>
        <v>0</v>
      </c>
      <c r="I57" s="31">
        <f>'по 6-10'!I57+'по 0,4'!I55</f>
        <v>0</v>
      </c>
      <c r="J57" s="31">
        <f>'по 6-10'!J57+'по 0,4'!J55</f>
        <v>0</v>
      </c>
      <c r="K57" s="31">
        <f>'по 6-10'!K57+'по 0,4'!K55</f>
        <v>0</v>
      </c>
      <c r="L57" s="31">
        <f>'по 6-10'!L57+'по 0,4'!L55</f>
        <v>0</v>
      </c>
      <c r="M57" s="31">
        <f>'по 6-10'!M57+'по 0,4'!M55</f>
        <v>0</v>
      </c>
      <c r="N57" s="31">
        <f>'по 6-10'!N57+'по 0,4'!N55</f>
        <v>0</v>
      </c>
      <c r="O57" s="31">
        <f>'по 6-10'!O57+'по 0,4'!O55</f>
        <v>0</v>
      </c>
      <c r="P57" s="31">
        <f>'по 6-10'!P57+'по 0,4'!P55</f>
        <v>0</v>
      </c>
      <c r="Q57" s="31">
        <f>'по 6-10'!Q57+'по 0,4'!Q55</f>
        <v>0</v>
      </c>
    </row>
    <row r="58" spans="1:17" ht="12.75" customHeight="1" x14ac:dyDescent="0.2">
      <c r="A58" s="18"/>
      <c r="B58" s="18"/>
      <c r="C58" s="18" t="s">
        <v>405</v>
      </c>
      <c r="D58" s="31">
        <f>'по 6-10'!D58+'по 0,4'!D56</f>
        <v>0</v>
      </c>
      <c r="E58" s="31">
        <f>'по 6-10'!E58+'по 0,4'!E56</f>
        <v>0</v>
      </c>
      <c r="F58" s="31">
        <f>'по 6-10'!F58+'по 0,4'!F56</f>
        <v>0</v>
      </c>
      <c r="G58" s="31">
        <f>'по 6-10'!G58+'по 0,4'!G56</f>
        <v>0</v>
      </c>
      <c r="H58" s="31">
        <f>'по 6-10'!H58+'по 0,4'!H56</f>
        <v>0</v>
      </c>
      <c r="I58" s="31">
        <f>'по 6-10'!I58+'по 0,4'!I56</f>
        <v>0</v>
      </c>
      <c r="J58" s="31">
        <f>'по 6-10'!J58+'по 0,4'!J56</f>
        <v>0</v>
      </c>
      <c r="K58" s="31">
        <f>'по 6-10'!K58+'по 0,4'!K56</f>
        <v>0</v>
      </c>
      <c r="L58" s="31">
        <f>'по 6-10'!L58+'по 0,4'!L56</f>
        <v>0</v>
      </c>
      <c r="M58" s="31">
        <f>'по 6-10'!M58+'по 0,4'!M56</f>
        <v>0</v>
      </c>
      <c r="N58" s="31">
        <f>'по 6-10'!N58+'по 0,4'!N56</f>
        <v>0</v>
      </c>
      <c r="O58" s="31">
        <f>'по 6-10'!O58+'по 0,4'!O56</f>
        <v>0</v>
      </c>
      <c r="P58" s="31">
        <f>'по 6-10'!P58+'по 0,4'!P56</f>
        <v>0</v>
      </c>
      <c r="Q58" s="31">
        <f>'по 6-10'!Q58+'по 0,4'!Q56</f>
        <v>0</v>
      </c>
    </row>
    <row r="59" spans="1:17" ht="12.75" customHeight="1" x14ac:dyDescent="0.2">
      <c r="A59" s="18"/>
      <c r="B59" s="18"/>
      <c r="C59" s="18" t="s">
        <v>406</v>
      </c>
      <c r="D59" s="31">
        <f>'по 6-10'!D59+'по 0,4'!D57</f>
        <v>0</v>
      </c>
      <c r="E59" s="31">
        <f>'по 6-10'!E59+'по 0,4'!E57</f>
        <v>0</v>
      </c>
      <c r="F59" s="31">
        <f>'по 6-10'!F59+'по 0,4'!F57</f>
        <v>0</v>
      </c>
      <c r="G59" s="31">
        <f>'по 6-10'!G59+'по 0,4'!G57</f>
        <v>0</v>
      </c>
      <c r="H59" s="31">
        <f>'по 6-10'!H59+'по 0,4'!H57</f>
        <v>0</v>
      </c>
      <c r="I59" s="31">
        <f>'по 6-10'!I59+'по 0,4'!I57</f>
        <v>0</v>
      </c>
      <c r="J59" s="31">
        <f>'по 6-10'!J59+'по 0,4'!J57</f>
        <v>0</v>
      </c>
      <c r="K59" s="31">
        <f>'по 6-10'!K59+'по 0,4'!K57</f>
        <v>0</v>
      </c>
      <c r="L59" s="31">
        <f>'по 6-10'!L59+'по 0,4'!L57</f>
        <v>0</v>
      </c>
      <c r="M59" s="31">
        <f>'по 6-10'!M59+'по 0,4'!M57</f>
        <v>0</v>
      </c>
      <c r="N59" s="31">
        <f>'по 6-10'!N59+'по 0,4'!N57</f>
        <v>0</v>
      </c>
      <c r="O59" s="31">
        <f>'по 6-10'!O59+'по 0,4'!O57</f>
        <v>0</v>
      </c>
      <c r="P59" s="31">
        <f>'по 6-10'!P59+'по 0,4'!P57</f>
        <v>0</v>
      </c>
      <c r="Q59" s="31">
        <f>'по 6-10'!Q59+'по 0,4'!Q57</f>
        <v>0</v>
      </c>
    </row>
    <row r="60" spans="1:17" ht="12.75" customHeight="1" x14ac:dyDescent="0.2">
      <c r="A60" s="18"/>
      <c r="B60" s="18"/>
      <c r="C60" s="18" t="s">
        <v>407</v>
      </c>
      <c r="D60" s="31">
        <f>'по 6-10'!D60+'по 0,4'!D58</f>
        <v>1</v>
      </c>
      <c r="E60" s="31">
        <f>'по 6-10'!E60+'по 0,4'!E58</f>
        <v>10</v>
      </c>
      <c r="F60" s="31">
        <f>'по 6-10'!F60+'по 0,4'!F58</f>
        <v>0</v>
      </c>
      <c r="G60" s="31">
        <f>'по 6-10'!G60+'по 0,4'!G58</f>
        <v>0</v>
      </c>
      <c r="H60" s="31">
        <f>'по 6-10'!H60+'по 0,4'!H58</f>
        <v>0</v>
      </c>
      <c r="I60" s="31">
        <f>'по 6-10'!I60+'по 0,4'!I58</f>
        <v>0</v>
      </c>
      <c r="J60" s="31">
        <f>'по 6-10'!J60+'по 0,4'!J58</f>
        <v>0</v>
      </c>
      <c r="K60" s="31">
        <f>'по 6-10'!K60+'по 0,4'!K58</f>
        <v>0</v>
      </c>
      <c r="L60" s="31">
        <f>'по 6-10'!L60+'по 0,4'!L58</f>
        <v>0</v>
      </c>
      <c r="M60" s="31">
        <f>'по 6-10'!M60+'по 0,4'!M58</f>
        <v>0</v>
      </c>
      <c r="N60" s="31">
        <f>'по 6-10'!N60+'по 0,4'!N58</f>
        <v>0</v>
      </c>
      <c r="O60" s="31">
        <f>'по 6-10'!O60+'по 0,4'!O58</f>
        <v>0</v>
      </c>
      <c r="P60" s="31">
        <f>'по 6-10'!P60+'по 0,4'!P58</f>
        <v>0</v>
      </c>
      <c r="Q60" s="31">
        <f>'по 6-10'!Q60+'по 0,4'!Q58</f>
        <v>0</v>
      </c>
    </row>
    <row r="61" spans="1:17" ht="12.75" customHeight="1" x14ac:dyDescent="0.2">
      <c r="A61" s="18"/>
      <c r="B61" s="18"/>
      <c r="C61" s="18" t="s">
        <v>408</v>
      </c>
      <c r="D61" s="31">
        <f>'по 6-10'!D61+'по 0,4'!D59</f>
        <v>0</v>
      </c>
      <c r="E61" s="31">
        <f>'по 6-10'!E61+'по 0,4'!E59</f>
        <v>0</v>
      </c>
      <c r="F61" s="31">
        <f>'по 6-10'!F61+'по 0,4'!F59</f>
        <v>0</v>
      </c>
      <c r="G61" s="31">
        <f>'по 6-10'!G61+'по 0,4'!G59</f>
        <v>0</v>
      </c>
      <c r="H61" s="31">
        <f>'по 6-10'!H61+'по 0,4'!H59</f>
        <v>0</v>
      </c>
      <c r="I61" s="31">
        <f>'по 6-10'!I61+'по 0,4'!I59</f>
        <v>0</v>
      </c>
      <c r="J61" s="31">
        <f>'по 6-10'!J61+'по 0,4'!J59</f>
        <v>0</v>
      </c>
      <c r="K61" s="31">
        <f>'по 6-10'!K61+'по 0,4'!K59</f>
        <v>0</v>
      </c>
      <c r="L61" s="31">
        <f>'по 6-10'!L61+'по 0,4'!L59</f>
        <v>0</v>
      </c>
      <c r="M61" s="31">
        <f>'по 6-10'!M61+'по 0,4'!M59</f>
        <v>0</v>
      </c>
      <c r="N61" s="31">
        <f>'по 6-10'!N61+'по 0,4'!N59</f>
        <v>0</v>
      </c>
      <c r="O61" s="31">
        <f>'по 6-10'!O61+'по 0,4'!O59</f>
        <v>0</v>
      </c>
      <c r="P61" s="31">
        <f>'по 6-10'!P61+'по 0,4'!P59</f>
        <v>0</v>
      </c>
      <c r="Q61" s="31">
        <f>'по 6-10'!Q61+'по 0,4'!Q59</f>
        <v>0</v>
      </c>
    </row>
    <row r="62" spans="1:17" ht="12.75" customHeight="1" x14ac:dyDescent="0.2">
      <c r="A62" s="18"/>
      <c r="B62" s="18"/>
      <c r="C62" s="18" t="s">
        <v>409</v>
      </c>
      <c r="D62" s="31">
        <f>'по 6-10'!D62+'по 0,4'!D60</f>
        <v>0</v>
      </c>
      <c r="E62" s="31">
        <f>'по 6-10'!E62+'по 0,4'!E60</f>
        <v>0</v>
      </c>
      <c r="F62" s="31">
        <f>'по 6-10'!F62+'по 0,4'!F60</f>
        <v>0</v>
      </c>
      <c r="G62" s="31">
        <f>'по 6-10'!G62+'по 0,4'!G60</f>
        <v>0</v>
      </c>
      <c r="H62" s="31">
        <f>'по 6-10'!H62+'по 0,4'!H60</f>
        <v>0</v>
      </c>
      <c r="I62" s="31">
        <f>'по 6-10'!I62+'по 0,4'!I60</f>
        <v>0</v>
      </c>
      <c r="J62" s="31">
        <f>'по 6-10'!J62+'по 0,4'!J60</f>
        <v>0</v>
      </c>
      <c r="K62" s="31">
        <f>'по 6-10'!K62+'по 0,4'!K60</f>
        <v>0</v>
      </c>
      <c r="L62" s="31">
        <f>'по 6-10'!L62+'по 0,4'!L60</f>
        <v>0</v>
      </c>
      <c r="M62" s="31">
        <f>'по 6-10'!M62+'по 0,4'!M60</f>
        <v>0</v>
      </c>
      <c r="N62" s="31">
        <f>'по 6-10'!N62+'по 0,4'!N60</f>
        <v>0</v>
      </c>
      <c r="O62" s="31">
        <f>'по 6-10'!O62+'по 0,4'!O60</f>
        <v>0</v>
      </c>
      <c r="P62" s="31">
        <f>'по 6-10'!P62+'по 0,4'!P60</f>
        <v>0</v>
      </c>
      <c r="Q62" s="31">
        <f>'по 6-10'!Q62+'по 0,4'!Q60</f>
        <v>0</v>
      </c>
    </row>
    <row r="63" spans="1:17" ht="12.75" customHeight="1" x14ac:dyDescent="0.2">
      <c r="A63" s="18"/>
      <c r="B63" s="18"/>
      <c r="C63" s="18" t="s">
        <v>410</v>
      </c>
      <c r="D63" s="31">
        <f>'по 6-10'!D63+'по 0,4'!D61</f>
        <v>1</v>
      </c>
      <c r="E63" s="31">
        <f>'по 6-10'!E63+'по 0,4'!E61</f>
        <v>102</v>
      </c>
      <c r="F63" s="31">
        <f>'по 6-10'!F63+'по 0,4'!F61</f>
        <v>0</v>
      </c>
      <c r="G63" s="31">
        <f>'по 6-10'!G63+'по 0,4'!G61</f>
        <v>0</v>
      </c>
      <c r="H63" s="31">
        <f>'по 6-10'!H63+'по 0,4'!H61</f>
        <v>0</v>
      </c>
      <c r="I63" s="31">
        <f>'по 6-10'!I63+'по 0,4'!I61</f>
        <v>0</v>
      </c>
      <c r="J63" s="31">
        <f>'по 6-10'!J63+'по 0,4'!J61</f>
        <v>0</v>
      </c>
      <c r="K63" s="31">
        <f>'по 6-10'!K63+'по 0,4'!K61</f>
        <v>0</v>
      </c>
      <c r="L63" s="31">
        <f>'по 6-10'!L63+'по 0,4'!L61</f>
        <v>0</v>
      </c>
      <c r="M63" s="31">
        <f>'по 6-10'!M63+'по 0,4'!M61</f>
        <v>0</v>
      </c>
      <c r="N63" s="31">
        <f>'по 6-10'!N63+'по 0,4'!N61</f>
        <v>0</v>
      </c>
      <c r="O63" s="31">
        <f>'по 6-10'!O63+'по 0,4'!O61</f>
        <v>0</v>
      </c>
      <c r="P63" s="31">
        <f>'по 6-10'!P63+'по 0,4'!P61</f>
        <v>0</v>
      </c>
      <c r="Q63" s="31">
        <f>'по 6-10'!Q63+'по 0,4'!Q61</f>
        <v>0</v>
      </c>
    </row>
    <row r="64" spans="1:17" ht="17.25" customHeight="1" x14ac:dyDescent="0.2">
      <c r="A64" s="18"/>
      <c r="B64" s="20"/>
      <c r="C64" s="20" t="s">
        <v>30</v>
      </c>
      <c r="D64" s="64">
        <f>SUM(D23:D63)</f>
        <v>52</v>
      </c>
      <c r="E64" s="64">
        <f>SUM(E23:E63)</f>
        <v>4545</v>
      </c>
      <c r="F64" s="64">
        <f>SUM(F23:F63)</f>
        <v>0</v>
      </c>
      <c r="G64" s="64">
        <f>SUM(G23:G63)</f>
        <v>0</v>
      </c>
      <c r="H64" s="64">
        <f t="shared" ref="H64:K64" si="0">SUM(H23:H63)</f>
        <v>0</v>
      </c>
      <c r="I64" s="64">
        <f t="shared" si="0"/>
        <v>0</v>
      </c>
      <c r="J64" s="64">
        <f t="shared" si="0"/>
        <v>0</v>
      </c>
      <c r="K64" s="64">
        <f t="shared" si="0"/>
        <v>0</v>
      </c>
      <c r="L64" s="31">
        <f>'по 6-10'!L64+'по 0,4'!L62</f>
        <v>0</v>
      </c>
      <c r="M64" s="31">
        <f>'по 6-10'!M64+'по 0,4'!M62</f>
        <v>0</v>
      </c>
      <c r="N64" s="31">
        <f>'по 6-10'!N64+'по 0,4'!N62</f>
        <v>0</v>
      </c>
      <c r="O64" s="31">
        <f>'по 6-10'!O64+'по 0,4'!O62</f>
        <v>0</v>
      </c>
      <c r="P64" s="31">
        <f>'по 6-10'!P64+'по 0,4'!P62</f>
        <v>0</v>
      </c>
      <c r="Q64" s="31">
        <f>'по 6-10'!Q64+'по 0,4'!Q62</f>
        <v>0</v>
      </c>
    </row>
    <row r="65" spans="1:17" ht="15" x14ac:dyDescent="0.25">
      <c r="A65" s="18"/>
      <c r="B65" s="92"/>
      <c r="C65" s="92" t="s">
        <v>148</v>
      </c>
      <c r="D65" s="69"/>
      <c r="E65" s="31"/>
      <c r="F65" s="31"/>
      <c r="G65" s="31"/>
      <c r="H65" s="24"/>
      <c r="I65" s="24"/>
      <c r="J65" s="31"/>
      <c r="K65" s="31"/>
      <c r="L65" s="31">
        <f>'по 6-10'!L65+'по 0,4'!L63</f>
        <v>0</v>
      </c>
      <c r="M65" s="31">
        <f>'по 6-10'!M65+'по 0,4'!M63</f>
        <v>0</v>
      </c>
      <c r="N65" s="31">
        <f>'по 6-10'!N65+'по 0,4'!N63</f>
        <v>0</v>
      </c>
      <c r="O65" s="31">
        <f>'по 6-10'!O65+'по 0,4'!O63</f>
        <v>0</v>
      </c>
      <c r="P65" s="31">
        <f>'по 6-10'!P65+'по 0,4'!P63</f>
        <v>0</v>
      </c>
      <c r="Q65" s="31">
        <f>'по 6-10'!Q65+'по 0,4'!Q63</f>
        <v>0</v>
      </c>
    </row>
    <row r="66" spans="1:17" ht="12.75" customHeight="1" x14ac:dyDescent="0.2">
      <c r="A66" s="18"/>
      <c r="B66" s="18"/>
      <c r="C66" s="18" t="s">
        <v>344</v>
      </c>
      <c r="D66" s="31">
        <f>'по 6-10'!D66+'по 0,4'!D64</f>
        <v>2</v>
      </c>
      <c r="E66" s="31">
        <f>'по 6-10'!E66+'по 0,4'!E64</f>
        <v>20</v>
      </c>
      <c r="F66" s="31">
        <f>'по 6-10'!F66+'по 0,4'!F64</f>
        <v>0</v>
      </c>
      <c r="G66" s="31">
        <f>'по 6-10'!G66+'по 0,4'!G64</f>
        <v>0</v>
      </c>
      <c r="H66" s="31">
        <f>'по 6-10'!H66+'по 0,4'!H64</f>
        <v>0</v>
      </c>
      <c r="I66" s="31">
        <f>'по 6-10'!I66+'по 0,4'!I64</f>
        <v>0</v>
      </c>
      <c r="J66" s="31">
        <f>'по 6-10'!J66+'по 0,4'!J64</f>
        <v>0</v>
      </c>
      <c r="K66" s="31">
        <f>'по 6-10'!K66+'по 0,4'!K64</f>
        <v>0</v>
      </c>
      <c r="L66" s="31">
        <f>'по 6-10'!L66+'по 0,4'!L64</f>
        <v>0</v>
      </c>
      <c r="M66" s="31">
        <f>'по 6-10'!M66+'по 0,4'!M64</f>
        <v>0</v>
      </c>
      <c r="N66" s="31">
        <f>'по 6-10'!N66+'по 0,4'!N64</f>
        <v>0</v>
      </c>
      <c r="O66" s="31">
        <f>'по 6-10'!O66+'по 0,4'!O64</f>
        <v>0</v>
      </c>
      <c r="P66" s="31">
        <f>'по 6-10'!P66+'по 0,4'!P64</f>
        <v>0</v>
      </c>
      <c r="Q66" s="31">
        <f>'по 6-10'!Q66+'по 0,4'!Q64</f>
        <v>0</v>
      </c>
    </row>
    <row r="67" spans="1:17" ht="12.75" customHeight="1" x14ac:dyDescent="0.2">
      <c r="A67" s="18"/>
      <c r="B67" s="18"/>
      <c r="C67" s="18" t="s">
        <v>149</v>
      </c>
      <c r="D67" s="31">
        <f>'по 6-10'!D67+'по 0,4'!D65</f>
        <v>1</v>
      </c>
      <c r="E67" s="31">
        <f>'по 6-10'!E67+'по 0,4'!E65</f>
        <v>15</v>
      </c>
      <c r="F67" s="31">
        <f>'по 6-10'!F67+'по 0,4'!F65</f>
        <v>0</v>
      </c>
      <c r="G67" s="31">
        <f>'по 6-10'!G67+'по 0,4'!G65</f>
        <v>0</v>
      </c>
      <c r="H67" s="31">
        <f>'по 6-10'!H67+'по 0,4'!H65</f>
        <v>0</v>
      </c>
      <c r="I67" s="31">
        <f>'по 6-10'!I67+'по 0,4'!I65</f>
        <v>0</v>
      </c>
      <c r="J67" s="31">
        <f>'по 6-10'!J67+'по 0,4'!J65</f>
        <v>0</v>
      </c>
      <c r="K67" s="31">
        <f>'по 6-10'!K67+'по 0,4'!K65</f>
        <v>0</v>
      </c>
      <c r="L67" s="31">
        <f>'по 6-10'!L67+'по 0,4'!L65</f>
        <v>0</v>
      </c>
      <c r="M67" s="31">
        <f>'по 6-10'!M67+'по 0,4'!M65</f>
        <v>0</v>
      </c>
      <c r="N67" s="31">
        <f>'по 6-10'!N67+'по 0,4'!N65</f>
        <v>0</v>
      </c>
      <c r="O67" s="31">
        <f>'по 6-10'!O67+'по 0,4'!O65</f>
        <v>0</v>
      </c>
      <c r="P67" s="31">
        <f>'по 6-10'!P67+'по 0,4'!P65</f>
        <v>0</v>
      </c>
      <c r="Q67" s="31">
        <f>'по 6-10'!Q67+'по 0,4'!Q65</f>
        <v>0</v>
      </c>
    </row>
    <row r="68" spans="1:17" ht="12.75" customHeight="1" x14ac:dyDescent="0.2">
      <c r="A68" s="18"/>
      <c r="B68" s="18"/>
      <c r="C68" s="18" t="s">
        <v>150</v>
      </c>
      <c r="D68" s="31">
        <f>'по 6-10'!D68+'по 0,4'!D66</f>
        <v>0</v>
      </c>
      <c r="E68" s="31">
        <f>'по 6-10'!E68+'по 0,4'!E66</f>
        <v>0</v>
      </c>
      <c r="F68" s="31">
        <f>'по 6-10'!F68+'по 0,4'!F66</f>
        <v>0</v>
      </c>
      <c r="G68" s="31">
        <f>'по 6-10'!G68+'по 0,4'!G66</f>
        <v>0</v>
      </c>
      <c r="H68" s="31">
        <f>'по 6-10'!H68+'по 0,4'!H66</f>
        <v>0</v>
      </c>
      <c r="I68" s="31">
        <f>'по 6-10'!I68+'по 0,4'!I66</f>
        <v>0</v>
      </c>
      <c r="J68" s="31">
        <f>'по 6-10'!J68+'по 0,4'!J66</f>
        <v>0</v>
      </c>
      <c r="K68" s="31">
        <f>'по 6-10'!K68+'по 0,4'!K66</f>
        <v>0</v>
      </c>
      <c r="L68" s="31">
        <f>'по 6-10'!L68+'по 0,4'!L66</f>
        <v>0</v>
      </c>
      <c r="M68" s="31">
        <f>'по 6-10'!M68+'по 0,4'!M66</f>
        <v>0</v>
      </c>
      <c r="N68" s="31">
        <f>'по 6-10'!N68+'по 0,4'!N66</f>
        <v>0</v>
      </c>
      <c r="O68" s="31">
        <f>'по 6-10'!O68+'по 0,4'!O66</f>
        <v>0</v>
      </c>
      <c r="P68" s="31">
        <f>'по 6-10'!P68+'по 0,4'!P66</f>
        <v>0</v>
      </c>
      <c r="Q68" s="31">
        <f>'по 6-10'!Q68+'по 0,4'!Q66</f>
        <v>0</v>
      </c>
    </row>
    <row r="69" spans="1:17" ht="12.75" customHeight="1" x14ac:dyDescent="0.2">
      <c r="A69" s="18"/>
      <c r="B69" s="18"/>
      <c r="C69" s="18" t="s">
        <v>151</v>
      </c>
      <c r="D69" s="31">
        <f>'по 6-10'!D69+'по 0,4'!D67</f>
        <v>1</v>
      </c>
      <c r="E69" s="31">
        <f>'по 6-10'!E69+'по 0,4'!E67</f>
        <v>150</v>
      </c>
      <c r="F69" s="31">
        <f>'по 6-10'!F69+'по 0,4'!F67</f>
        <v>0</v>
      </c>
      <c r="G69" s="31">
        <f>'по 6-10'!G69+'по 0,4'!G67</f>
        <v>0</v>
      </c>
      <c r="H69" s="31">
        <f>'по 6-10'!H69+'по 0,4'!H67</f>
        <v>0</v>
      </c>
      <c r="I69" s="31">
        <f>'по 6-10'!I69+'по 0,4'!I67</f>
        <v>0</v>
      </c>
      <c r="J69" s="31">
        <f>'по 6-10'!J69+'по 0,4'!J67</f>
        <v>0</v>
      </c>
      <c r="K69" s="31">
        <f>'по 6-10'!K69+'по 0,4'!K67</f>
        <v>0</v>
      </c>
      <c r="L69" s="31">
        <f>'по 6-10'!L69+'по 0,4'!L67</f>
        <v>0</v>
      </c>
      <c r="M69" s="31">
        <f>'по 6-10'!M69+'по 0,4'!M67</f>
        <v>0</v>
      </c>
      <c r="N69" s="31">
        <f>'по 6-10'!N69+'по 0,4'!N67</f>
        <v>0</v>
      </c>
      <c r="O69" s="31">
        <f>'по 6-10'!O69+'по 0,4'!O67</f>
        <v>0</v>
      </c>
      <c r="P69" s="31">
        <f>'по 6-10'!P69+'по 0,4'!P67</f>
        <v>0</v>
      </c>
      <c r="Q69" s="31">
        <f>'по 6-10'!Q69+'по 0,4'!Q67</f>
        <v>0</v>
      </c>
    </row>
    <row r="70" spans="1:17" ht="12.75" customHeight="1" x14ac:dyDescent="0.2">
      <c r="A70" s="18"/>
      <c r="B70" s="18"/>
      <c r="C70" s="18" t="s">
        <v>152</v>
      </c>
      <c r="D70" s="31">
        <f>'по 6-10'!D70+'по 0,4'!D68</f>
        <v>0</v>
      </c>
      <c r="E70" s="31">
        <f>'по 6-10'!E70+'по 0,4'!E68</f>
        <v>0</v>
      </c>
      <c r="F70" s="31">
        <f>'по 6-10'!F70+'по 0,4'!F68</f>
        <v>0</v>
      </c>
      <c r="G70" s="31">
        <f>'по 6-10'!G70+'по 0,4'!G68</f>
        <v>0</v>
      </c>
      <c r="H70" s="31">
        <f>'по 6-10'!H70+'по 0,4'!H68</f>
        <v>0</v>
      </c>
      <c r="I70" s="31">
        <f>'по 6-10'!I70+'по 0,4'!I68</f>
        <v>0</v>
      </c>
      <c r="J70" s="31">
        <f>'по 6-10'!J70+'по 0,4'!J68</f>
        <v>0</v>
      </c>
      <c r="K70" s="31">
        <f>'по 6-10'!K70+'по 0,4'!K68</f>
        <v>0</v>
      </c>
      <c r="L70" s="31">
        <f>'по 6-10'!L70+'по 0,4'!L68</f>
        <v>0</v>
      </c>
      <c r="M70" s="31">
        <f>'по 6-10'!M70+'по 0,4'!M68</f>
        <v>0</v>
      </c>
      <c r="N70" s="31">
        <f>'по 6-10'!N70+'по 0,4'!N68</f>
        <v>0</v>
      </c>
      <c r="O70" s="31">
        <f>'по 6-10'!O70+'по 0,4'!O68</f>
        <v>0</v>
      </c>
      <c r="P70" s="31">
        <f>'по 6-10'!P70+'по 0,4'!P68</f>
        <v>0</v>
      </c>
      <c r="Q70" s="31">
        <f>'по 6-10'!Q70+'по 0,4'!Q68</f>
        <v>0</v>
      </c>
    </row>
    <row r="71" spans="1:17" ht="12.75" customHeight="1" x14ac:dyDescent="0.2">
      <c r="A71" s="18"/>
      <c r="B71" s="18"/>
      <c r="C71" s="18" t="s">
        <v>411</v>
      </c>
      <c r="D71" s="31">
        <f>'по 6-10'!D71+'по 0,4'!D69</f>
        <v>0</v>
      </c>
      <c r="E71" s="31">
        <f>'по 6-10'!E71+'по 0,4'!E69</f>
        <v>0</v>
      </c>
      <c r="F71" s="31">
        <f>'по 6-10'!F71+'по 0,4'!F69</f>
        <v>0</v>
      </c>
      <c r="G71" s="31">
        <f>'по 6-10'!G71+'по 0,4'!G69</f>
        <v>0</v>
      </c>
      <c r="H71" s="31">
        <f>'по 6-10'!H71+'по 0,4'!H69</f>
        <v>0</v>
      </c>
      <c r="I71" s="31">
        <f>'по 6-10'!I71+'по 0,4'!I69</f>
        <v>0</v>
      </c>
      <c r="J71" s="31">
        <f>'по 6-10'!J71+'по 0,4'!J69</f>
        <v>0</v>
      </c>
      <c r="K71" s="31">
        <f>'по 6-10'!K71+'по 0,4'!K69</f>
        <v>0</v>
      </c>
      <c r="L71" s="31">
        <f>'по 6-10'!L71+'по 0,4'!L69</f>
        <v>0</v>
      </c>
      <c r="M71" s="31">
        <f>'по 6-10'!M71+'по 0,4'!M69</f>
        <v>0</v>
      </c>
      <c r="N71" s="31">
        <f>'по 6-10'!N71+'по 0,4'!N69</f>
        <v>0</v>
      </c>
      <c r="O71" s="31">
        <f>'по 6-10'!O71+'по 0,4'!O69</f>
        <v>0</v>
      </c>
      <c r="P71" s="31">
        <f>'по 6-10'!P71+'по 0,4'!P69</f>
        <v>0</v>
      </c>
      <c r="Q71" s="31">
        <f>'по 6-10'!Q71+'по 0,4'!Q69</f>
        <v>0</v>
      </c>
    </row>
    <row r="72" spans="1:17" ht="12.75" customHeight="1" x14ac:dyDescent="0.2">
      <c r="A72" s="18"/>
      <c r="B72" s="18"/>
      <c r="C72" s="18" t="s">
        <v>153</v>
      </c>
      <c r="D72" s="31">
        <f>'по 6-10'!D72+'по 0,4'!D70</f>
        <v>1</v>
      </c>
      <c r="E72" s="31">
        <f>'по 6-10'!E72+'по 0,4'!E70</f>
        <v>15</v>
      </c>
      <c r="F72" s="31">
        <f>'по 6-10'!F72+'по 0,4'!F70</f>
        <v>0</v>
      </c>
      <c r="G72" s="31">
        <f>'по 6-10'!G72+'по 0,4'!G70</f>
        <v>0</v>
      </c>
      <c r="H72" s="31">
        <f>'по 6-10'!H72+'по 0,4'!H70</f>
        <v>0</v>
      </c>
      <c r="I72" s="31">
        <f>'по 6-10'!I72+'по 0,4'!I70</f>
        <v>0</v>
      </c>
      <c r="J72" s="31">
        <f>'по 6-10'!J72+'по 0,4'!J70</f>
        <v>0</v>
      </c>
      <c r="K72" s="31">
        <f>'по 6-10'!K72+'по 0,4'!K70</f>
        <v>0</v>
      </c>
      <c r="L72" s="31">
        <f>'по 6-10'!L72+'по 0,4'!L70</f>
        <v>0</v>
      </c>
      <c r="M72" s="31">
        <f>'по 6-10'!M72+'по 0,4'!M70</f>
        <v>0</v>
      </c>
      <c r="N72" s="31">
        <f>'по 6-10'!N72+'по 0,4'!N70</f>
        <v>0</v>
      </c>
      <c r="O72" s="31">
        <f>'по 6-10'!O72+'по 0,4'!O70</f>
        <v>0</v>
      </c>
      <c r="P72" s="31">
        <f>'по 6-10'!P72+'по 0,4'!P70</f>
        <v>0</v>
      </c>
      <c r="Q72" s="31">
        <f>'по 6-10'!Q72+'по 0,4'!Q70</f>
        <v>0</v>
      </c>
    </row>
    <row r="73" spans="1:17" ht="12.75" customHeight="1" x14ac:dyDescent="0.2">
      <c r="A73" s="18"/>
      <c r="B73" s="18"/>
      <c r="C73" s="18" t="s">
        <v>155</v>
      </c>
      <c r="D73" s="31">
        <f>'по 6-10'!D73+'по 0,4'!D71</f>
        <v>1</v>
      </c>
      <c r="E73" s="31">
        <f>'по 6-10'!E73+'по 0,4'!E71</f>
        <v>250</v>
      </c>
      <c r="F73" s="31">
        <f>'по 6-10'!F73+'по 0,4'!F71</f>
        <v>0</v>
      </c>
      <c r="G73" s="31">
        <f>'по 6-10'!G73+'по 0,4'!G71</f>
        <v>0</v>
      </c>
      <c r="H73" s="31">
        <f>'по 6-10'!H73+'по 0,4'!H71</f>
        <v>0</v>
      </c>
      <c r="I73" s="31">
        <f>'по 6-10'!I73+'по 0,4'!I71</f>
        <v>0</v>
      </c>
      <c r="J73" s="31">
        <f>'по 6-10'!J73+'по 0,4'!J71</f>
        <v>0</v>
      </c>
      <c r="K73" s="31">
        <f>'по 6-10'!K73+'по 0,4'!K71</f>
        <v>0</v>
      </c>
      <c r="L73" s="31">
        <f>'по 6-10'!L73+'по 0,4'!L71</f>
        <v>0</v>
      </c>
      <c r="M73" s="31">
        <f>'по 6-10'!M73+'по 0,4'!M71</f>
        <v>0</v>
      </c>
      <c r="N73" s="31">
        <f>'по 6-10'!N73+'по 0,4'!N71</f>
        <v>0</v>
      </c>
      <c r="O73" s="31">
        <f>'по 6-10'!O73+'по 0,4'!O71</f>
        <v>0</v>
      </c>
      <c r="P73" s="31">
        <f>'по 6-10'!P73+'по 0,4'!P71</f>
        <v>0</v>
      </c>
      <c r="Q73" s="31">
        <f>'по 6-10'!Q73+'по 0,4'!Q71</f>
        <v>0</v>
      </c>
    </row>
    <row r="74" spans="1:17" ht="12.75" customHeight="1" x14ac:dyDescent="0.2">
      <c r="A74" s="18"/>
      <c r="B74" s="18"/>
      <c r="C74" s="18" t="s">
        <v>433</v>
      </c>
      <c r="D74" s="31">
        <f>'по 6-10'!D74+'по 0,4'!D72</f>
        <v>0</v>
      </c>
      <c r="E74" s="31">
        <f>'по 6-10'!E74+'по 0,4'!E72</f>
        <v>0</v>
      </c>
      <c r="F74" s="31">
        <f>'по 6-10'!F74+'по 0,4'!F72</f>
        <v>0</v>
      </c>
      <c r="G74" s="31">
        <f>'по 6-10'!G74+'по 0,4'!G72</f>
        <v>0</v>
      </c>
      <c r="H74" s="31">
        <f>'по 6-10'!H74+'по 0,4'!H72</f>
        <v>0</v>
      </c>
      <c r="I74" s="31">
        <f>'по 6-10'!I74+'по 0,4'!I72</f>
        <v>0</v>
      </c>
      <c r="J74" s="31">
        <f>'по 6-10'!J74+'по 0,4'!J72</f>
        <v>0</v>
      </c>
      <c r="K74" s="31">
        <f>'по 6-10'!K74+'по 0,4'!K72</f>
        <v>0</v>
      </c>
      <c r="L74" s="31">
        <f>'по 6-10'!L74+'по 0,4'!L72</f>
        <v>0</v>
      </c>
      <c r="M74" s="31">
        <f>'по 6-10'!M74+'по 0,4'!M72</f>
        <v>0</v>
      </c>
      <c r="N74" s="31">
        <f>'по 6-10'!N74+'по 0,4'!N72</f>
        <v>0</v>
      </c>
      <c r="O74" s="31">
        <f>'по 6-10'!O74+'по 0,4'!O72</f>
        <v>0</v>
      </c>
      <c r="P74" s="31">
        <f>'по 6-10'!P74+'по 0,4'!P72</f>
        <v>0</v>
      </c>
      <c r="Q74" s="31">
        <f>'по 6-10'!Q74+'по 0,4'!Q72</f>
        <v>0</v>
      </c>
    </row>
    <row r="75" spans="1:17" ht="12.75" customHeight="1" x14ac:dyDescent="0.2">
      <c r="A75" s="18"/>
      <c r="B75" s="18"/>
      <c r="C75" s="18" t="s">
        <v>147</v>
      </c>
      <c r="D75" s="31">
        <f>'по 6-10'!D75+'по 0,4'!D73</f>
        <v>0</v>
      </c>
      <c r="E75" s="31">
        <f>'по 6-10'!E75+'по 0,4'!E73</f>
        <v>0</v>
      </c>
      <c r="F75" s="31">
        <f>'по 6-10'!F75+'по 0,4'!F73</f>
        <v>0</v>
      </c>
      <c r="G75" s="31">
        <f>'по 6-10'!G75+'по 0,4'!G73</f>
        <v>0</v>
      </c>
      <c r="H75" s="31">
        <f>'по 6-10'!H75+'по 0,4'!H73</f>
        <v>0</v>
      </c>
      <c r="I75" s="31">
        <f>'по 6-10'!I75+'по 0,4'!I73</f>
        <v>0</v>
      </c>
      <c r="J75" s="31">
        <f>'по 6-10'!J75+'по 0,4'!J73</f>
        <v>0</v>
      </c>
      <c r="K75" s="31">
        <f>'по 6-10'!K75+'по 0,4'!K73</f>
        <v>0</v>
      </c>
      <c r="L75" s="31">
        <f>'по 6-10'!L75+'по 0,4'!L73</f>
        <v>0</v>
      </c>
      <c r="M75" s="31">
        <f>'по 6-10'!M75+'по 0,4'!M73</f>
        <v>0</v>
      </c>
      <c r="N75" s="31">
        <f>'по 6-10'!N75+'по 0,4'!N73</f>
        <v>0</v>
      </c>
      <c r="O75" s="31">
        <f>'по 6-10'!O75+'по 0,4'!O73</f>
        <v>0</v>
      </c>
      <c r="P75" s="31">
        <f>'по 6-10'!P75+'по 0,4'!P73</f>
        <v>0</v>
      </c>
      <c r="Q75" s="31">
        <f>'по 6-10'!Q75+'по 0,4'!Q73</f>
        <v>0</v>
      </c>
    </row>
    <row r="76" spans="1:17" ht="12.75" customHeight="1" x14ac:dyDescent="0.2">
      <c r="A76" s="18"/>
      <c r="B76" s="18"/>
      <c r="C76" s="18" t="s">
        <v>156</v>
      </c>
      <c r="D76" s="31">
        <f>'по 6-10'!D76+'по 0,4'!D74</f>
        <v>0</v>
      </c>
      <c r="E76" s="31">
        <f>'по 6-10'!E76+'по 0,4'!E74</f>
        <v>0</v>
      </c>
      <c r="F76" s="31">
        <f>'по 6-10'!F76+'по 0,4'!F74</f>
        <v>0</v>
      </c>
      <c r="G76" s="31">
        <f>'по 6-10'!G76+'по 0,4'!G74</f>
        <v>0</v>
      </c>
      <c r="H76" s="31">
        <f>'по 6-10'!H76+'по 0,4'!H74</f>
        <v>0</v>
      </c>
      <c r="I76" s="31">
        <f>'по 6-10'!I76+'по 0,4'!I74</f>
        <v>0</v>
      </c>
      <c r="J76" s="31">
        <f>'по 6-10'!J76+'по 0,4'!J74</f>
        <v>0</v>
      </c>
      <c r="K76" s="31">
        <f>'по 6-10'!K76+'по 0,4'!K74</f>
        <v>0</v>
      </c>
      <c r="L76" s="31">
        <f>'по 6-10'!L76+'по 0,4'!L74</f>
        <v>0</v>
      </c>
      <c r="M76" s="31">
        <f>'по 6-10'!M76+'по 0,4'!M74</f>
        <v>0</v>
      </c>
      <c r="N76" s="31">
        <f>'по 6-10'!N76+'по 0,4'!N74</f>
        <v>0</v>
      </c>
      <c r="O76" s="31">
        <f>'по 6-10'!O76+'по 0,4'!O74</f>
        <v>0</v>
      </c>
      <c r="P76" s="31">
        <f>'по 6-10'!P76+'по 0,4'!P74</f>
        <v>0</v>
      </c>
      <c r="Q76" s="31">
        <f>'по 6-10'!Q76+'по 0,4'!Q74</f>
        <v>0</v>
      </c>
    </row>
    <row r="77" spans="1:17" ht="12.75" customHeight="1" x14ac:dyDescent="0.2">
      <c r="A77" s="18"/>
      <c r="B77" s="18"/>
      <c r="C77" s="18" t="s">
        <v>157</v>
      </c>
      <c r="D77" s="31">
        <f>'по 6-10'!D77+'по 0,4'!D75</f>
        <v>5</v>
      </c>
      <c r="E77" s="31">
        <f>'по 6-10'!E77+'по 0,4'!E75</f>
        <v>17.5</v>
      </c>
      <c r="F77" s="31">
        <f>'по 6-10'!F77+'по 0,4'!F75</f>
        <v>0</v>
      </c>
      <c r="G77" s="31">
        <f>'по 6-10'!G77+'по 0,4'!G75</f>
        <v>0</v>
      </c>
      <c r="H77" s="31">
        <f>'по 6-10'!H77+'по 0,4'!H75</f>
        <v>0</v>
      </c>
      <c r="I77" s="31">
        <f>'по 6-10'!I77+'по 0,4'!I75</f>
        <v>0</v>
      </c>
      <c r="J77" s="31">
        <f>'по 6-10'!J77+'по 0,4'!J75</f>
        <v>0</v>
      </c>
      <c r="K77" s="31">
        <f>'по 6-10'!K77+'по 0,4'!K75</f>
        <v>0</v>
      </c>
      <c r="L77" s="31">
        <f>'по 6-10'!L77+'по 0,4'!L75</f>
        <v>0</v>
      </c>
      <c r="M77" s="31">
        <f>'по 6-10'!M77+'по 0,4'!M75</f>
        <v>0</v>
      </c>
      <c r="N77" s="31">
        <f>'по 6-10'!N77+'по 0,4'!N75</f>
        <v>0</v>
      </c>
      <c r="O77" s="31">
        <f>'по 6-10'!O77+'по 0,4'!O75</f>
        <v>0</v>
      </c>
      <c r="P77" s="31">
        <f>'по 6-10'!P77+'по 0,4'!P75</f>
        <v>0</v>
      </c>
      <c r="Q77" s="31">
        <f>'по 6-10'!Q77+'по 0,4'!Q75</f>
        <v>0</v>
      </c>
    </row>
    <row r="78" spans="1:17" ht="12.75" customHeight="1" x14ac:dyDescent="0.2">
      <c r="A78" s="18"/>
      <c r="B78" s="18"/>
      <c r="C78" s="18" t="s">
        <v>158</v>
      </c>
      <c r="D78" s="31">
        <f>'по 6-10'!D78+'по 0,4'!D76</f>
        <v>0</v>
      </c>
      <c r="E78" s="31">
        <f>'по 6-10'!E78+'по 0,4'!E76</f>
        <v>0</v>
      </c>
      <c r="F78" s="31">
        <f>'по 6-10'!F78+'по 0,4'!F76</f>
        <v>0</v>
      </c>
      <c r="G78" s="31">
        <f>'по 6-10'!G78+'по 0,4'!G76</f>
        <v>0</v>
      </c>
      <c r="H78" s="31">
        <f>'по 6-10'!H78+'по 0,4'!H76</f>
        <v>0</v>
      </c>
      <c r="I78" s="31">
        <f>'по 6-10'!I78+'по 0,4'!I76</f>
        <v>0</v>
      </c>
      <c r="J78" s="31">
        <f>'по 6-10'!J78+'по 0,4'!J76</f>
        <v>0</v>
      </c>
      <c r="K78" s="31">
        <f>'по 6-10'!K78+'по 0,4'!K76</f>
        <v>0</v>
      </c>
      <c r="L78" s="31">
        <f>'по 6-10'!L78+'по 0,4'!L76</f>
        <v>0</v>
      </c>
      <c r="M78" s="31">
        <f>'по 6-10'!M78+'по 0,4'!M76</f>
        <v>0</v>
      </c>
      <c r="N78" s="31">
        <f>'по 6-10'!N78+'по 0,4'!N76</f>
        <v>0</v>
      </c>
      <c r="O78" s="31">
        <f>'по 6-10'!O78+'по 0,4'!O76</f>
        <v>0</v>
      </c>
      <c r="P78" s="31">
        <f>'по 6-10'!P78+'по 0,4'!P76</f>
        <v>0</v>
      </c>
      <c r="Q78" s="31">
        <f>'по 6-10'!Q78+'по 0,4'!Q76</f>
        <v>0</v>
      </c>
    </row>
    <row r="79" spans="1:17" ht="12.75" customHeight="1" x14ac:dyDescent="0.2">
      <c r="A79" s="18"/>
      <c r="B79" s="18"/>
      <c r="C79" s="18" t="s">
        <v>159</v>
      </c>
      <c r="D79" s="31">
        <f>'по 6-10'!D79+'по 0,4'!D77</f>
        <v>0</v>
      </c>
      <c r="E79" s="31">
        <f>'по 6-10'!E79+'по 0,4'!E77</f>
        <v>0</v>
      </c>
      <c r="F79" s="31">
        <f>'по 6-10'!F79+'по 0,4'!F77</f>
        <v>0</v>
      </c>
      <c r="G79" s="31">
        <f>'по 6-10'!G79+'по 0,4'!G77</f>
        <v>0</v>
      </c>
      <c r="H79" s="31">
        <f>'по 6-10'!H79+'по 0,4'!H77</f>
        <v>0</v>
      </c>
      <c r="I79" s="31">
        <f>'по 6-10'!I79+'по 0,4'!I77</f>
        <v>0</v>
      </c>
      <c r="J79" s="31">
        <f>'по 6-10'!J79+'по 0,4'!J77</f>
        <v>0</v>
      </c>
      <c r="K79" s="31">
        <f>'по 6-10'!K79+'по 0,4'!K77</f>
        <v>0</v>
      </c>
      <c r="L79" s="31">
        <f>'по 6-10'!L79+'по 0,4'!L77</f>
        <v>0</v>
      </c>
      <c r="M79" s="31">
        <f>'по 6-10'!M79+'по 0,4'!M77</f>
        <v>0</v>
      </c>
      <c r="N79" s="31">
        <f>'по 6-10'!N79+'по 0,4'!N77</f>
        <v>0</v>
      </c>
      <c r="O79" s="31">
        <f>'по 6-10'!O79+'по 0,4'!O77</f>
        <v>0</v>
      </c>
      <c r="P79" s="31">
        <f>'по 6-10'!P79+'по 0,4'!P77</f>
        <v>0</v>
      </c>
      <c r="Q79" s="31">
        <f>'по 6-10'!Q79+'по 0,4'!Q77</f>
        <v>0</v>
      </c>
    </row>
    <row r="80" spans="1:17" ht="12.75" customHeight="1" x14ac:dyDescent="0.2">
      <c r="A80" s="18"/>
      <c r="B80" s="18"/>
      <c r="C80" s="18" t="s">
        <v>160</v>
      </c>
      <c r="D80" s="31">
        <f>'по 6-10'!D80+'по 0,4'!D78</f>
        <v>0</v>
      </c>
      <c r="E80" s="31">
        <f>'по 6-10'!E80+'по 0,4'!E78</f>
        <v>0</v>
      </c>
      <c r="F80" s="31">
        <f>'по 6-10'!F80+'по 0,4'!F78</f>
        <v>0</v>
      </c>
      <c r="G80" s="31">
        <f>'по 6-10'!G80+'по 0,4'!G78</f>
        <v>0</v>
      </c>
      <c r="H80" s="31">
        <f>'по 6-10'!H80+'по 0,4'!H78</f>
        <v>0</v>
      </c>
      <c r="I80" s="31">
        <f>'по 6-10'!I80+'по 0,4'!I78</f>
        <v>0</v>
      </c>
      <c r="J80" s="31">
        <f>'по 6-10'!J80+'по 0,4'!J78</f>
        <v>0</v>
      </c>
      <c r="K80" s="31">
        <f>'по 6-10'!K80+'по 0,4'!K78</f>
        <v>0</v>
      </c>
      <c r="L80" s="31">
        <f>'по 6-10'!L80+'по 0,4'!L78</f>
        <v>0</v>
      </c>
      <c r="M80" s="31">
        <f>'по 6-10'!M80+'по 0,4'!M78</f>
        <v>0</v>
      </c>
      <c r="N80" s="31">
        <f>'по 6-10'!N80+'по 0,4'!N78</f>
        <v>0</v>
      </c>
      <c r="O80" s="31">
        <f>'по 6-10'!O80+'по 0,4'!O78</f>
        <v>0</v>
      </c>
      <c r="P80" s="31">
        <f>'по 6-10'!P80+'по 0,4'!P78</f>
        <v>0</v>
      </c>
      <c r="Q80" s="31">
        <f>'по 6-10'!Q80+'по 0,4'!Q78</f>
        <v>0</v>
      </c>
    </row>
    <row r="81" spans="1:17" ht="12.75" customHeight="1" x14ac:dyDescent="0.2">
      <c r="A81" s="18"/>
      <c r="B81" s="18"/>
      <c r="C81" s="18" t="s">
        <v>161</v>
      </c>
      <c r="D81" s="31">
        <f>'по 6-10'!D81+'по 0,4'!D79</f>
        <v>2</v>
      </c>
      <c r="E81" s="31">
        <f>'по 6-10'!E81+'по 0,4'!E79</f>
        <v>14</v>
      </c>
      <c r="F81" s="31">
        <f>'по 6-10'!F81+'по 0,4'!F79</f>
        <v>0</v>
      </c>
      <c r="G81" s="31">
        <f>'по 6-10'!G81+'по 0,4'!G79</f>
        <v>0</v>
      </c>
      <c r="H81" s="31">
        <f>'по 6-10'!H81+'по 0,4'!H79</f>
        <v>0</v>
      </c>
      <c r="I81" s="31">
        <f>'по 6-10'!I81+'по 0,4'!I79</f>
        <v>0</v>
      </c>
      <c r="J81" s="31">
        <f>'по 6-10'!J81+'по 0,4'!J79</f>
        <v>0</v>
      </c>
      <c r="K81" s="31">
        <f>'по 6-10'!K81+'по 0,4'!K79</f>
        <v>0</v>
      </c>
      <c r="L81" s="31">
        <f>'по 6-10'!L81+'по 0,4'!L79</f>
        <v>0</v>
      </c>
      <c r="M81" s="31">
        <f>'по 6-10'!M81+'по 0,4'!M79</f>
        <v>0</v>
      </c>
      <c r="N81" s="31">
        <f>'по 6-10'!N81+'по 0,4'!N79</f>
        <v>0</v>
      </c>
      <c r="O81" s="31">
        <f>'по 6-10'!O81+'по 0,4'!O79</f>
        <v>0</v>
      </c>
      <c r="P81" s="31">
        <f>'по 6-10'!P81+'по 0,4'!P79</f>
        <v>0</v>
      </c>
      <c r="Q81" s="31">
        <f>'по 6-10'!Q81+'по 0,4'!Q79</f>
        <v>0</v>
      </c>
    </row>
    <row r="82" spans="1:17" ht="12.75" customHeight="1" x14ac:dyDescent="0.2">
      <c r="A82" s="18"/>
      <c r="B82" s="18"/>
      <c r="C82" s="18" t="s">
        <v>162</v>
      </c>
      <c r="D82" s="31">
        <f>'по 6-10'!D82+'по 0,4'!D80</f>
        <v>1</v>
      </c>
      <c r="E82" s="31">
        <f>'по 6-10'!E82+'по 0,4'!E80</f>
        <v>15</v>
      </c>
      <c r="F82" s="31">
        <f>'по 6-10'!F82+'по 0,4'!F80</f>
        <v>0</v>
      </c>
      <c r="G82" s="31">
        <f>'по 6-10'!G82+'по 0,4'!G80</f>
        <v>0</v>
      </c>
      <c r="H82" s="31">
        <f>'по 6-10'!H82+'по 0,4'!H80</f>
        <v>0</v>
      </c>
      <c r="I82" s="31">
        <f>'по 6-10'!I82+'по 0,4'!I80</f>
        <v>0</v>
      </c>
      <c r="J82" s="31">
        <f>'по 6-10'!J82+'по 0,4'!J80</f>
        <v>0</v>
      </c>
      <c r="K82" s="31">
        <f>'по 6-10'!K82+'по 0,4'!K80</f>
        <v>0</v>
      </c>
      <c r="L82" s="31">
        <f>'по 6-10'!L82+'по 0,4'!L80</f>
        <v>0</v>
      </c>
      <c r="M82" s="31">
        <f>'по 6-10'!M82+'по 0,4'!M80</f>
        <v>0</v>
      </c>
      <c r="N82" s="31">
        <f>'по 6-10'!N82+'по 0,4'!N80</f>
        <v>0</v>
      </c>
      <c r="O82" s="31">
        <f>'по 6-10'!O82+'по 0,4'!O80</f>
        <v>0</v>
      </c>
      <c r="P82" s="31">
        <f>'по 6-10'!P82+'по 0,4'!P80</f>
        <v>0</v>
      </c>
      <c r="Q82" s="31">
        <f>'по 6-10'!Q82+'по 0,4'!Q80</f>
        <v>0</v>
      </c>
    </row>
    <row r="83" spans="1:17" ht="12.75" customHeight="1" x14ac:dyDescent="0.2">
      <c r="A83" s="18"/>
      <c r="B83" s="18"/>
      <c r="C83" s="18" t="s">
        <v>163</v>
      </c>
      <c r="D83" s="31">
        <f>'по 6-10'!D83+'по 0,4'!D81</f>
        <v>0</v>
      </c>
      <c r="E83" s="31">
        <f>'по 6-10'!E83+'по 0,4'!E81</f>
        <v>0</v>
      </c>
      <c r="F83" s="31">
        <f>'по 6-10'!F83+'по 0,4'!F81</f>
        <v>0</v>
      </c>
      <c r="G83" s="31">
        <f>'по 6-10'!G83+'по 0,4'!G81</f>
        <v>0</v>
      </c>
      <c r="H83" s="31">
        <f>'по 6-10'!H83+'по 0,4'!H81</f>
        <v>0</v>
      </c>
      <c r="I83" s="31">
        <f>'по 6-10'!I83+'по 0,4'!I81</f>
        <v>0</v>
      </c>
      <c r="J83" s="31">
        <f>'по 6-10'!J83+'по 0,4'!J81</f>
        <v>0</v>
      </c>
      <c r="K83" s="31">
        <f>'по 6-10'!K83+'по 0,4'!K81</f>
        <v>0</v>
      </c>
      <c r="L83" s="31">
        <f>'по 6-10'!L83+'по 0,4'!L81</f>
        <v>0</v>
      </c>
      <c r="M83" s="31">
        <f>'по 6-10'!M83+'по 0,4'!M81</f>
        <v>0</v>
      </c>
      <c r="N83" s="31">
        <f>'по 6-10'!N83+'по 0,4'!N81</f>
        <v>0</v>
      </c>
      <c r="O83" s="31">
        <f>'по 6-10'!O83+'по 0,4'!O81</f>
        <v>0</v>
      </c>
      <c r="P83" s="31">
        <f>'по 6-10'!P83+'по 0,4'!P81</f>
        <v>0</v>
      </c>
      <c r="Q83" s="31">
        <f>'по 6-10'!Q83+'по 0,4'!Q81</f>
        <v>0</v>
      </c>
    </row>
    <row r="84" spans="1:17" ht="12.75" customHeight="1" x14ac:dyDescent="0.2">
      <c r="A84" s="18"/>
      <c r="B84" s="18"/>
      <c r="C84" s="18" t="s">
        <v>346</v>
      </c>
      <c r="D84" s="31">
        <f>'по 6-10'!D84+'по 0,4'!D82</f>
        <v>0</v>
      </c>
      <c r="E84" s="31">
        <f>'по 6-10'!E84+'по 0,4'!E82</f>
        <v>0</v>
      </c>
      <c r="F84" s="31">
        <f>'по 6-10'!F84+'по 0,4'!F82</f>
        <v>0</v>
      </c>
      <c r="G84" s="31">
        <f>'по 6-10'!G84+'по 0,4'!G82</f>
        <v>0</v>
      </c>
      <c r="H84" s="31">
        <f>'по 6-10'!H84+'по 0,4'!H82</f>
        <v>0</v>
      </c>
      <c r="I84" s="31">
        <f>'по 6-10'!I84+'по 0,4'!I82</f>
        <v>0</v>
      </c>
      <c r="J84" s="31">
        <f>'по 6-10'!J84+'по 0,4'!J82</f>
        <v>0</v>
      </c>
      <c r="K84" s="31">
        <f>'по 6-10'!K84+'по 0,4'!K82</f>
        <v>0</v>
      </c>
      <c r="L84" s="31">
        <f>'по 6-10'!L84+'по 0,4'!L82</f>
        <v>0</v>
      </c>
      <c r="M84" s="31">
        <f>'по 6-10'!M84+'по 0,4'!M82</f>
        <v>0</v>
      </c>
      <c r="N84" s="31">
        <f>'по 6-10'!N84+'по 0,4'!N82</f>
        <v>0</v>
      </c>
      <c r="O84" s="31">
        <f>'по 6-10'!O84+'по 0,4'!O82</f>
        <v>0</v>
      </c>
      <c r="P84" s="31">
        <f>'по 6-10'!P84+'по 0,4'!P82</f>
        <v>0</v>
      </c>
      <c r="Q84" s="31">
        <f>'по 6-10'!Q84+'по 0,4'!Q82</f>
        <v>0</v>
      </c>
    </row>
    <row r="85" spans="1:17" ht="12.75" customHeight="1" x14ac:dyDescent="0.2">
      <c r="A85" s="18"/>
      <c r="B85" s="18"/>
      <c r="C85" s="18" t="s">
        <v>171</v>
      </c>
      <c r="D85" s="31">
        <f>'по 6-10'!D85+'по 0,4'!D83</f>
        <v>0</v>
      </c>
      <c r="E85" s="31">
        <f>'по 6-10'!E85+'по 0,4'!E83</f>
        <v>0</v>
      </c>
      <c r="F85" s="31">
        <f>'по 6-10'!F85+'по 0,4'!F83</f>
        <v>0</v>
      </c>
      <c r="G85" s="31">
        <f>'по 6-10'!G85+'по 0,4'!G83</f>
        <v>0</v>
      </c>
      <c r="H85" s="31">
        <f>'по 6-10'!H85+'по 0,4'!H83</f>
        <v>0</v>
      </c>
      <c r="I85" s="31">
        <f>'по 6-10'!I85+'по 0,4'!I83</f>
        <v>0</v>
      </c>
      <c r="J85" s="31">
        <f>'по 6-10'!J85+'по 0,4'!J83</f>
        <v>0</v>
      </c>
      <c r="K85" s="31">
        <f>'по 6-10'!K85+'по 0,4'!K83</f>
        <v>0</v>
      </c>
      <c r="L85" s="31">
        <f>'по 6-10'!L85+'по 0,4'!L83</f>
        <v>0</v>
      </c>
      <c r="M85" s="31">
        <f>'по 6-10'!M85+'по 0,4'!M83</f>
        <v>0</v>
      </c>
      <c r="N85" s="31">
        <f>'по 6-10'!N85+'по 0,4'!N83</f>
        <v>0</v>
      </c>
      <c r="O85" s="31">
        <f>'по 6-10'!O85+'по 0,4'!O83</f>
        <v>0</v>
      </c>
      <c r="P85" s="31">
        <f>'по 6-10'!P85+'по 0,4'!P83</f>
        <v>0</v>
      </c>
      <c r="Q85" s="31">
        <f>'по 6-10'!Q85+'по 0,4'!Q83</f>
        <v>0</v>
      </c>
    </row>
    <row r="86" spans="1:17" ht="12.75" customHeight="1" x14ac:dyDescent="0.2">
      <c r="A86" s="18"/>
      <c r="B86" s="18"/>
      <c r="C86" s="18" t="s">
        <v>164</v>
      </c>
      <c r="D86" s="31">
        <f>'по 6-10'!D86+'по 0,4'!D84</f>
        <v>0</v>
      </c>
      <c r="E86" s="31">
        <f>'по 6-10'!E86+'по 0,4'!E84</f>
        <v>0</v>
      </c>
      <c r="F86" s="31">
        <f>'по 6-10'!F86+'по 0,4'!F84</f>
        <v>0</v>
      </c>
      <c r="G86" s="31">
        <f>'по 6-10'!G86+'по 0,4'!G84</f>
        <v>0</v>
      </c>
      <c r="H86" s="31">
        <f>'по 6-10'!H86+'по 0,4'!H84</f>
        <v>0</v>
      </c>
      <c r="I86" s="31">
        <f>'по 6-10'!I86+'по 0,4'!I84</f>
        <v>0</v>
      </c>
      <c r="J86" s="31">
        <f>'по 6-10'!J86+'по 0,4'!J84</f>
        <v>0</v>
      </c>
      <c r="K86" s="31">
        <f>'по 6-10'!K86+'по 0,4'!K84</f>
        <v>0</v>
      </c>
      <c r="L86" s="31">
        <f>'по 6-10'!L86+'по 0,4'!L84</f>
        <v>0</v>
      </c>
      <c r="M86" s="31">
        <f>'по 6-10'!M86+'по 0,4'!M84</f>
        <v>0</v>
      </c>
      <c r="N86" s="31">
        <f>'по 6-10'!N86+'по 0,4'!N84</f>
        <v>0</v>
      </c>
      <c r="O86" s="31">
        <f>'по 6-10'!O86+'по 0,4'!O84</f>
        <v>0</v>
      </c>
      <c r="P86" s="31">
        <f>'по 6-10'!P86+'по 0,4'!P84</f>
        <v>0</v>
      </c>
      <c r="Q86" s="31">
        <f>'по 6-10'!Q86+'по 0,4'!Q84</f>
        <v>0</v>
      </c>
    </row>
    <row r="87" spans="1:17" ht="12.75" customHeight="1" x14ac:dyDescent="0.2">
      <c r="A87" s="18"/>
      <c r="B87" s="18"/>
      <c r="C87" s="18" t="s">
        <v>351</v>
      </c>
      <c r="D87" s="31">
        <f>'по 6-10'!D87+'по 0,4'!D85</f>
        <v>0</v>
      </c>
      <c r="E87" s="31">
        <f>'по 6-10'!E87+'по 0,4'!E85</f>
        <v>0</v>
      </c>
      <c r="F87" s="31">
        <f>'по 6-10'!F87+'по 0,4'!F85</f>
        <v>0</v>
      </c>
      <c r="G87" s="31">
        <f>'по 6-10'!G87+'по 0,4'!G85</f>
        <v>0</v>
      </c>
      <c r="H87" s="31">
        <f>'по 6-10'!H87+'по 0,4'!H85</f>
        <v>0</v>
      </c>
      <c r="I87" s="31">
        <f>'по 6-10'!I87+'по 0,4'!I85</f>
        <v>0</v>
      </c>
      <c r="J87" s="31">
        <f>'по 6-10'!J87+'по 0,4'!J85</f>
        <v>0</v>
      </c>
      <c r="K87" s="31">
        <f>'по 6-10'!K87+'по 0,4'!K85</f>
        <v>0</v>
      </c>
      <c r="L87" s="31">
        <f>'по 6-10'!L87+'по 0,4'!L85</f>
        <v>0</v>
      </c>
      <c r="M87" s="31">
        <f>'по 6-10'!M87+'по 0,4'!M85</f>
        <v>0</v>
      </c>
      <c r="N87" s="31">
        <f>'по 6-10'!N87+'по 0,4'!N85</f>
        <v>0</v>
      </c>
      <c r="O87" s="31">
        <f>'по 6-10'!O87+'по 0,4'!O85</f>
        <v>0</v>
      </c>
      <c r="P87" s="31">
        <f>'по 6-10'!P87+'по 0,4'!P85</f>
        <v>0</v>
      </c>
      <c r="Q87" s="31">
        <f>'по 6-10'!Q87+'по 0,4'!Q85</f>
        <v>0</v>
      </c>
    </row>
    <row r="88" spans="1:17" ht="12.75" customHeight="1" x14ac:dyDescent="0.2">
      <c r="A88" s="18"/>
      <c r="B88" s="18"/>
      <c r="C88" s="18" t="s">
        <v>165</v>
      </c>
      <c r="D88" s="31">
        <f>'по 6-10'!D88+'по 0,4'!D86</f>
        <v>0</v>
      </c>
      <c r="E88" s="31">
        <f>'по 6-10'!E88+'по 0,4'!E86</f>
        <v>0</v>
      </c>
      <c r="F88" s="31">
        <f>'по 6-10'!F88+'по 0,4'!F86</f>
        <v>0</v>
      </c>
      <c r="G88" s="31">
        <f>'по 6-10'!G88+'по 0,4'!G86</f>
        <v>0</v>
      </c>
      <c r="H88" s="31">
        <f>'по 6-10'!H88+'по 0,4'!H86</f>
        <v>0</v>
      </c>
      <c r="I88" s="31">
        <f>'по 6-10'!I88+'по 0,4'!I86</f>
        <v>0</v>
      </c>
      <c r="J88" s="31">
        <f>'по 6-10'!J88+'по 0,4'!J86</f>
        <v>0</v>
      </c>
      <c r="K88" s="31">
        <f>'по 6-10'!K88+'по 0,4'!K86</f>
        <v>0</v>
      </c>
      <c r="L88" s="31">
        <f>'по 6-10'!L88+'по 0,4'!L86</f>
        <v>0</v>
      </c>
      <c r="M88" s="31">
        <f>'по 6-10'!M88+'по 0,4'!M86</f>
        <v>0</v>
      </c>
      <c r="N88" s="31">
        <f>'по 6-10'!N88+'по 0,4'!N86</f>
        <v>0</v>
      </c>
      <c r="O88" s="31">
        <f>'по 6-10'!O88+'по 0,4'!O86</f>
        <v>0</v>
      </c>
      <c r="P88" s="31">
        <f>'по 6-10'!P88+'по 0,4'!P86</f>
        <v>0</v>
      </c>
      <c r="Q88" s="31">
        <f>'по 6-10'!Q88+'по 0,4'!Q86</f>
        <v>0</v>
      </c>
    </row>
    <row r="89" spans="1:17" ht="12.75" customHeight="1" x14ac:dyDescent="0.2">
      <c r="A89" s="18"/>
      <c r="C89" s="18" t="s">
        <v>166</v>
      </c>
      <c r="D89" s="31">
        <f>'по 6-10'!D89+'по 0,4'!D87</f>
        <v>0</v>
      </c>
      <c r="E89" s="31">
        <f>'по 6-10'!E89+'по 0,4'!E87</f>
        <v>0</v>
      </c>
      <c r="F89" s="31">
        <f>'по 6-10'!F89+'по 0,4'!F87</f>
        <v>0</v>
      </c>
      <c r="G89" s="31">
        <f>'по 6-10'!G89+'по 0,4'!G87</f>
        <v>0</v>
      </c>
      <c r="H89" s="31">
        <f>'по 6-10'!H89+'по 0,4'!H87</f>
        <v>0</v>
      </c>
      <c r="I89" s="31">
        <f>'по 6-10'!I89+'по 0,4'!I87</f>
        <v>0</v>
      </c>
      <c r="J89" s="31">
        <f>'по 6-10'!J89+'по 0,4'!J87</f>
        <v>0</v>
      </c>
      <c r="K89" s="31">
        <f>'по 6-10'!K89+'по 0,4'!K87</f>
        <v>0</v>
      </c>
      <c r="L89" s="31">
        <f>'по 6-10'!L89+'по 0,4'!L87</f>
        <v>0</v>
      </c>
      <c r="M89" s="31">
        <f>'по 6-10'!M89+'по 0,4'!M87</f>
        <v>0</v>
      </c>
      <c r="N89" s="31">
        <f>'по 6-10'!N89+'по 0,4'!N87</f>
        <v>0</v>
      </c>
      <c r="O89" s="31">
        <f>'по 6-10'!O89+'по 0,4'!O87</f>
        <v>0</v>
      </c>
      <c r="P89" s="31">
        <f>'по 6-10'!P89+'по 0,4'!P87</f>
        <v>0</v>
      </c>
      <c r="Q89" s="31">
        <f>'по 6-10'!Q89+'по 0,4'!Q87</f>
        <v>0</v>
      </c>
    </row>
    <row r="90" spans="1:17" ht="12.75" customHeight="1" x14ac:dyDescent="0.2">
      <c r="A90" s="18"/>
      <c r="B90" s="18"/>
      <c r="C90" s="18" t="s">
        <v>347</v>
      </c>
      <c r="D90" s="31">
        <f>'по 6-10'!D90+'по 0,4'!D88</f>
        <v>0</v>
      </c>
      <c r="E90" s="31">
        <f>'по 6-10'!E90+'по 0,4'!E88</f>
        <v>0</v>
      </c>
      <c r="F90" s="31">
        <f>'по 6-10'!F90+'по 0,4'!F88</f>
        <v>0</v>
      </c>
      <c r="G90" s="31">
        <f>'по 6-10'!G90+'по 0,4'!G88</f>
        <v>0</v>
      </c>
      <c r="H90" s="31">
        <f>'по 6-10'!H90+'по 0,4'!H88</f>
        <v>0</v>
      </c>
      <c r="I90" s="31">
        <f>'по 6-10'!I90+'по 0,4'!I88</f>
        <v>0</v>
      </c>
      <c r="J90" s="31">
        <f>'по 6-10'!J90+'по 0,4'!J88</f>
        <v>0</v>
      </c>
      <c r="K90" s="31">
        <f>'по 6-10'!K90+'по 0,4'!K88</f>
        <v>0</v>
      </c>
      <c r="L90" s="31">
        <f>'по 6-10'!L90+'по 0,4'!L88</f>
        <v>0</v>
      </c>
      <c r="M90" s="31">
        <f>'по 6-10'!M90+'по 0,4'!M88</f>
        <v>0</v>
      </c>
      <c r="N90" s="31">
        <f>'по 6-10'!N90+'по 0,4'!N88</f>
        <v>0</v>
      </c>
      <c r="O90" s="31">
        <f>'по 6-10'!O90+'по 0,4'!O88</f>
        <v>0</v>
      </c>
      <c r="P90" s="31">
        <f>'по 6-10'!P90+'по 0,4'!P88</f>
        <v>0</v>
      </c>
      <c r="Q90" s="31">
        <f>'по 6-10'!Q90+'по 0,4'!Q88</f>
        <v>0</v>
      </c>
    </row>
    <row r="91" spans="1:17" ht="12.75" customHeight="1" x14ac:dyDescent="0.2">
      <c r="A91" s="18"/>
      <c r="B91" s="18"/>
      <c r="C91" s="18" t="s">
        <v>348</v>
      </c>
      <c r="D91" s="31">
        <f>'по 6-10'!D91+'по 0,4'!D89</f>
        <v>0</v>
      </c>
      <c r="E91" s="31">
        <f>'по 6-10'!E91+'по 0,4'!E89</f>
        <v>0</v>
      </c>
      <c r="F91" s="31">
        <f>'по 6-10'!F91+'по 0,4'!F89</f>
        <v>0</v>
      </c>
      <c r="G91" s="31">
        <f>'по 6-10'!G91+'по 0,4'!G89</f>
        <v>0</v>
      </c>
      <c r="H91" s="31">
        <f>'по 6-10'!H91+'по 0,4'!H89</f>
        <v>0</v>
      </c>
      <c r="I91" s="31">
        <f>'по 6-10'!I91+'по 0,4'!I89</f>
        <v>0</v>
      </c>
      <c r="J91" s="31">
        <f>'по 6-10'!J91+'по 0,4'!J89</f>
        <v>0</v>
      </c>
      <c r="K91" s="31">
        <f>'по 6-10'!K91+'по 0,4'!K89</f>
        <v>0</v>
      </c>
      <c r="L91" s="31">
        <f>'по 6-10'!L91+'по 0,4'!L89</f>
        <v>0</v>
      </c>
      <c r="M91" s="31">
        <f>'по 6-10'!M91+'по 0,4'!M89</f>
        <v>0</v>
      </c>
      <c r="N91" s="31">
        <f>'по 6-10'!N91+'по 0,4'!N89</f>
        <v>0</v>
      </c>
      <c r="O91" s="31">
        <f>'по 6-10'!O91+'по 0,4'!O89</f>
        <v>0</v>
      </c>
      <c r="P91" s="31">
        <f>'по 6-10'!P91+'по 0,4'!P89</f>
        <v>0</v>
      </c>
      <c r="Q91" s="31">
        <f>'по 6-10'!Q91+'по 0,4'!Q89</f>
        <v>0</v>
      </c>
    </row>
    <row r="92" spans="1:17" ht="12.75" customHeight="1" x14ac:dyDescent="0.2">
      <c r="A92" s="18"/>
      <c r="B92" s="18"/>
      <c r="C92" s="18" t="s">
        <v>167</v>
      </c>
      <c r="D92" s="31">
        <f>'по 6-10'!D92+'по 0,4'!D90</f>
        <v>0</v>
      </c>
      <c r="E92" s="31">
        <f>'по 6-10'!E92+'по 0,4'!E90</f>
        <v>0</v>
      </c>
      <c r="F92" s="31">
        <f>'по 6-10'!F92+'по 0,4'!F90</f>
        <v>0</v>
      </c>
      <c r="G92" s="31">
        <f>'по 6-10'!G92+'по 0,4'!G90</f>
        <v>0</v>
      </c>
      <c r="H92" s="31">
        <f>'по 6-10'!H92+'по 0,4'!H90</f>
        <v>0</v>
      </c>
      <c r="I92" s="31">
        <f>'по 6-10'!I92+'по 0,4'!I90</f>
        <v>0</v>
      </c>
      <c r="J92" s="31">
        <f>'по 6-10'!J92+'по 0,4'!J90</f>
        <v>0</v>
      </c>
      <c r="K92" s="31">
        <f>'по 6-10'!K92+'по 0,4'!K90</f>
        <v>0</v>
      </c>
      <c r="L92" s="31">
        <f>'по 6-10'!L92+'по 0,4'!L90</f>
        <v>0</v>
      </c>
      <c r="M92" s="31">
        <f>'по 6-10'!M92+'по 0,4'!M90</f>
        <v>0</v>
      </c>
      <c r="N92" s="31">
        <f>'по 6-10'!N92+'по 0,4'!N90</f>
        <v>0</v>
      </c>
      <c r="O92" s="31">
        <f>'по 6-10'!O92+'по 0,4'!O90</f>
        <v>0</v>
      </c>
      <c r="P92" s="31">
        <f>'по 6-10'!P92+'по 0,4'!P90</f>
        <v>0</v>
      </c>
      <c r="Q92" s="31">
        <f>'по 6-10'!Q92+'по 0,4'!Q90</f>
        <v>0</v>
      </c>
    </row>
    <row r="93" spans="1:17" ht="12.75" customHeight="1" x14ac:dyDescent="0.2">
      <c r="A93" s="18"/>
      <c r="B93" s="18"/>
      <c r="C93" s="18" t="s">
        <v>349</v>
      </c>
      <c r="D93" s="31">
        <f>'по 6-10'!D93+'по 0,4'!D91</f>
        <v>0</v>
      </c>
      <c r="E93" s="31">
        <f>'по 6-10'!E93+'по 0,4'!E91</f>
        <v>0</v>
      </c>
      <c r="F93" s="31">
        <f>'по 6-10'!F93+'по 0,4'!F91</f>
        <v>0</v>
      </c>
      <c r="G93" s="31">
        <f>'по 6-10'!G93+'по 0,4'!G91</f>
        <v>0</v>
      </c>
      <c r="H93" s="31">
        <f>'по 6-10'!H93+'по 0,4'!H91</f>
        <v>0</v>
      </c>
      <c r="I93" s="31">
        <f>'по 6-10'!I93+'по 0,4'!I91</f>
        <v>0</v>
      </c>
      <c r="J93" s="31">
        <f>'по 6-10'!J93+'по 0,4'!J91</f>
        <v>0</v>
      </c>
      <c r="K93" s="31">
        <f>'по 6-10'!K93+'по 0,4'!K91</f>
        <v>0</v>
      </c>
      <c r="L93" s="31">
        <f>'по 6-10'!L93+'по 0,4'!L91</f>
        <v>0</v>
      </c>
      <c r="M93" s="31">
        <f>'по 6-10'!M93+'по 0,4'!M91</f>
        <v>0</v>
      </c>
      <c r="N93" s="31">
        <f>'по 6-10'!N93+'по 0,4'!N91</f>
        <v>0</v>
      </c>
      <c r="O93" s="31">
        <f>'по 6-10'!O93+'по 0,4'!O91</f>
        <v>0</v>
      </c>
      <c r="P93" s="31">
        <f>'по 6-10'!P93+'по 0,4'!P91</f>
        <v>0</v>
      </c>
      <c r="Q93" s="31">
        <f>'по 6-10'!Q93+'по 0,4'!Q91</f>
        <v>0</v>
      </c>
    </row>
    <row r="94" spans="1:17" ht="12.75" customHeight="1" x14ac:dyDescent="0.2">
      <c r="A94" s="18"/>
      <c r="B94" s="18"/>
      <c r="C94" s="18" t="s">
        <v>168</v>
      </c>
      <c r="D94" s="31">
        <f>'по 6-10'!D94+'по 0,4'!D92</f>
        <v>0</v>
      </c>
      <c r="E94" s="31">
        <f>'по 6-10'!E94+'по 0,4'!E92</f>
        <v>0</v>
      </c>
      <c r="F94" s="31">
        <f>'по 6-10'!F94+'по 0,4'!F92</f>
        <v>0</v>
      </c>
      <c r="G94" s="31">
        <f>'по 6-10'!G94+'по 0,4'!G92</f>
        <v>0</v>
      </c>
      <c r="H94" s="31">
        <f>'по 6-10'!H94+'по 0,4'!H92</f>
        <v>0</v>
      </c>
      <c r="I94" s="31">
        <f>'по 6-10'!I94+'по 0,4'!I92</f>
        <v>0</v>
      </c>
      <c r="J94" s="31">
        <f>'по 6-10'!J94+'по 0,4'!J92</f>
        <v>0</v>
      </c>
      <c r="K94" s="31">
        <f>'по 6-10'!K94+'по 0,4'!K92</f>
        <v>0</v>
      </c>
      <c r="L94" s="31">
        <f>'по 6-10'!L94+'по 0,4'!L92</f>
        <v>0</v>
      </c>
      <c r="M94" s="31">
        <f>'по 6-10'!M94+'по 0,4'!M92</f>
        <v>0</v>
      </c>
      <c r="N94" s="31">
        <f>'по 6-10'!N94+'по 0,4'!N92</f>
        <v>0</v>
      </c>
      <c r="O94" s="31">
        <f>'по 6-10'!O94+'по 0,4'!O92</f>
        <v>0</v>
      </c>
      <c r="P94" s="31">
        <f>'по 6-10'!P94+'по 0,4'!P92</f>
        <v>0</v>
      </c>
      <c r="Q94" s="31">
        <f>'по 6-10'!Q94+'по 0,4'!Q92</f>
        <v>0</v>
      </c>
    </row>
    <row r="95" spans="1:17" ht="12.75" customHeight="1" x14ac:dyDescent="0.2">
      <c r="A95" s="18"/>
      <c r="B95" s="18"/>
      <c r="C95" s="18" t="s">
        <v>169</v>
      </c>
      <c r="D95" s="31">
        <f>'по 6-10'!D95+'по 0,4'!D93</f>
        <v>0</v>
      </c>
      <c r="E95" s="31">
        <f>'по 6-10'!E95+'по 0,4'!E93</f>
        <v>0</v>
      </c>
      <c r="F95" s="31">
        <f>'по 6-10'!F95+'по 0,4'!F93</f>
        <v>0</v>
      </c>
      <c r="G95" s="31">
        <f>'по 6-10'!G95+'по 0,4'!G93</f>
        <v>0</v>
      </c>
      <c r="H95" s="31">
        <f>'по 6-10'!H95+'по 0,4'!H93</f>
        <v>0</v>
      </c>
      <c r="I95" s="31">
        <f>'по 6-10'!I95+'по 0,4'!I93</f>
        <v>0</v>
      </c>
      <c r="J95" s="31">
        <f>'по 6-10'!J95+'по 0,4'!J93</f>
        <v>0</v>
      </c>
      <c r="K95" s="31">
        <f>'по 6-10'!K95+'по 0,4'!K93</f>
        <v>0</v>
      </c>
      <c r="L95" s="31">
        <f>'по 6-10'!L95+'по 0,4'!L93</f>
        <v>0</v>
      </c>
      <c r="M95" s="31">
        <f>'по 6-10'!M95+'по 0,4'!M93</f>
        <v>0</v>
      </c>
      <c r="N95" s="31">
        <f>'по 6-10'!N95+'по 0,4'!N93</f>
        <v>0</v>
      </c>
      <c r="O95" s="31">
        <f>'по 6-10'!O95+'по 0,4'!O93</f>
        <v>0</v>
      </c>
      <c r="P95" s="31">
        <f>'по 6-10'!P95+'по 0,4'!P93</f>
        <v>0</v>
      </c>
      <c r="Q95" s="31">
        <f>'по 6-10'!Q95+'по 0,4'!Q93</f>
        <v>0</v>
      </c>
    </row>
    <row r="96" spans="1:17" ht="12.75" customHeight="1" x14ac:dyDescent="0.2">
      <c r="A96" s="18"/>
      <c r="B96" s="18"/>
      <c r="C96" s="18" t="s">
        <v>424</v>
      </c>
      <c r="D96" s="31">
        <f>'по 6-10'!D96+'по 0,4'!D94</f>
        <v>0</v>
      </c>
      <c r="E96" s="31">
        <f>'по 6-10'!E96+'по 0,4'!E94</f>
        <v>0</v>
      </c>
      <c r="F96" s="31">
        <f>'по 6-10'!F96+'по 0,4'!F94</f>
        <v>0</v>
      </c>
      <c r="G96" s="31">
        <f>'по 6-10'!G96+'по 0,4'!G94</f>
        <v>0</v>
      </c>
      <c r="H96" s="31">
        <f>'по 6-10'!H96+'по 0,4'!H94</f>
        <v>0</v>
      </c>
      <c r="I96" s="31">
        <f>'по 6-10'!I96+'по 0,4'!I94</f>
        <v>0</v>
      </c>
      <c r="J96" s="31">
        <f>'по 6-10'!J96+'по 0,4'!J94</f>
        <v>0</v>
      </c>
      <c r="K96" s="31">
        <f>'по 6-10'!K96+'по 0,4'!K94</f>
        <v>0</v>
      </c>
      <c r="L96" s="31">
        <f>'по 6-10'!L96+'по 0,4'!L94</f>
        <v>0</v>
      </c>
      <c r="M96" s="31">
        <f>'по 6-10'!M96+'по 0,4'!M94</f>
        <v>0</v>
      </c>
      <c r="N96" s="31">
        <f>'по 6-10'!N96+'по 0,4'!N94</f>
        <v>0</v>
      </c>
      <c r="O96" s="31">
        <f>'по 6-10'!O96+'по 0,4'!O94</f>
        <v>0</v>
      </c>
      <c r="P96" s="31">
        <f>'по 6-10'!P96+'по 0,4'!P94</f>
        <v>0</v>
      </c>
      <c r="Q96" s="31">
        <f>'по 6-10'!Q96+'по 0,4'!Q94</f>
        <v>0</v>
      </c>
    </row>
    <row r="97" spans="1:17" ht="12.75" customHeight="1" x14ac:dyDescent="0.2">
      <c r="A97" s="18"/>
      <c r="B97" s="18"/>
      <c r="C97" s="18" t="s">
        <v>170</v>
      </c>
      <c r="D97" s="31">
        <f>'по 6-10'!D97+'по 0,4'!D95</f>
        <v>0</v>
      </c>
      <c r="E97" s="31">
        <f>'по 6-10'!E97+'по 0,4'!E95</f>
        <v>0</v>
      </c>
      <c r="F97" s="31">
        <f>'по 6-10'!F97+'по 0,4'!F95</f>
        <v>0</v>
      </c>
      <c r="G97" s="31">
        <f>'по 6-10'!G97+'по 0,4'!G95</f>
        <v>0</v>
      </c>
      <c r="H97" s="31">
        <f>'по 6-10'!H97+'по 0,4'!H95</f>
        <v>0</v>
      </c>
      <c r="I97" s="31">
        <f>'по 6-10'!I97+'по 0,4'!I95</f>
        <v>0</v>
      </c>
      <c r="J97" s="31">
        <f>'по 6-10'!J97+'по 0,4'!J95</f>
        <v>0</v>
      </c>
      <c r="K97" s="31">
        <f>'по 6-10'!K97+'по 0,4'!K95</f>
        <v>0</v>
      </c>
      <c r="L97" s="31">
        <f>'по 6-10'!L97+'по 0,4'!L95</f>
        <v>0</v>
      </c>
      <c r="M97" s="31">
        <f>'по 6-10'!M97+'по 0,4'!M95</f>
        <v>0</v>
      </c>
      <c r="N97" s="31">
        <f>'по 6-10'!N97+'по 0,4'!N95</f>
        <v>0</v>
      </c>
      <c r="O97" s="31">
        <f>'по 6-10'!O97+'по 0,4'!O95</f>
        <v>0</v>
      </c>
      <c r="P97" s="31">
        <f>'по 6-10'!P97+'по 0,4'!P95</f>
        <v>0</v>
      </c>
      <c r="Q97" s="31">
        <f>'по 6-10'!Q97+'по 0,4'!Q95</f>
        <v>0</v>
      </c>
    </row>
    <row r="98" spans="1:17" ht="12.75" customHeight="1" x14ac:dyDescent="0.2">
      <c r="A98" s="18"/>
      <c r="B98" s="18"/>
      <c r="C98" s="18" t="s">
        <v>350</v>
      </c>
      <c r="D98" s="31">
        <f>'по 6-10'!D98+'по 0,4'!D96</f>
        <v>0</v>
      </c>
      <c r="E98" s="31">
        <f>'по 6-10'!E98+'по 0,4'!E96</f>
        <v>0</v>
      </c>
      <c r="F98" s="31">
        <f>'по 6-10'!F98+'по 0,4'!F96</f>
        <v>0</v>
      </c>
      <c r="G98" s="31">
        <f>'по 6-10'!G98+'по 0,4'!G96</f>
        <v>0</v>
      </c>
      <c r="H98" s="31">
        <f>'по 6-10'!H98+'по 0,4'!H96</f>
        <v>0</v>
      </c>
      <c r="I98" s="31">
        <f>'по 6-10'!I98+'по 0,4'!I96</f>
        <v>0</v>
      </c>
      <c r="J98" s="31">
        <f>'по 6-10'!J98+'по 0,4'!J96</f>
        <v>0</v>
      </c>
      <c r="K98" s="31">
        <f>'по 6-10'!K98+'по 0,4'!K96</f>
        <v>0</v>
      </c>
      <c r="L98" s="31">
        <f>'по 6-10'!L98+'по 0,4'!L96</f>
        <v>0</v>
      </c>
      <c r="M98" s="31">
        <f>'по 6-10'!M98+'по 0,4'!M96</f>
        <v>0</v>
      </c>
      <c r="N98" s="31">
        <f>'по 6-10'!N98+'по 0,4'!N96</f>
        <v>0</v>
      </c>
      <c r="O98" s="31">
        <f>'по 6-10'!O98+'по 0,4'!O96</f>
        <v>0</v>
      </c>
      <c r="P98" s="31">
        <f>'по 6-10'!P98+'по 0,4'!P96</f>
        <v>0</v>
      </c>
      <c r="Q98" s="31">
        <f>'по 6-10'!Q98+'по 0,4'!Q96</f>
        <v>0</v>
      </c>
    </row>
    <row r="99" spans="1:17" ht="12.75" customHeight="1" x14ac:dyDescent="0.2">
      <c r="A99" s="18"/>
      <c r="B99" s="18"/>
      <c r="C99" s="18" t="s">
        <v>172</v>
      </c>
      <c r="D99" s="31">
        <f>'по 6-10'!D99+'по 0,4'!D97</f>
        <v>0</v>
      </c>
      <c r="E99" s="31">
        <f>'по 6-10'!E99+'по 0,4'!E97</f>
        <v>0</v>
      </c>
      <c r="F99" s="31">
        <f>'по 6-10'!F99+'по 0,4'!F97</f>
        <v>0</v>
      </c>
      <c r="G99" s="31">
        <f>'по 6-10'!G99+'по 0,4'!G97</f>
        <v>0</v>
      </c>
      <c r="H99" s="31">
        <f>'по 6-10'!H99+'по 0,4'!H97</f>
        <v>0</v>
      </c>
      <c r="I99" s="31">
        <f>'по 6-10'!I99+'по 0,4'!I97</f>
        <v>0</v>
      </c>
      <c r="J99" s="31">
        <f>'по 6-10'!J99+'по 0,4'!J97</f>
        <v>0</v>
      </c>
      <c r="K99" s="31">
        <f>'по 6-10'!K99+'по 0,4'!K97</f>
        <v>0</v>
      </c>
      <c r="L99" s="31">
        <f>'по 6-10'!L99+'по 0,4'!L97</f>
        <v>0</v>
      </c>
      <c r="M99" s="31">
        <f>'по 6-10'!M99+'по 0,4'!M97</f>
        <v>0</v>
      </c>
      <c r="N99" s="31">
        <f>'по 6-10'!N99+'по 0,4'!N97</f>
        <v>0</v>
      </c>
      <c r="O99" s="31">
        <f>'по 6-10'!O99+'по 0,4'!O97</f>
        <v>0</v>
      </c>
      <c r="P99" s="31">
        <f>'по 6-10'!P99+'по 0,4'!P97</f>
        <v>0</v>
      </c>
      <c r="Q99" s="31">
        <f>'по 6-10'!Q99+'по 0,4'!Q97</f>
        <v>0</v>
      </c>
    </row>
    <row r="100" spans="1:17" ht="12.75" customHeight="1" x14ac:dyDescent="0.2">
      <c r="A100" s="18"/>
      <c r="B100" s="46"/>
      <c r="C100" s="18" t="s">
        <v>173</v>
      </c>
      <c r="D100" s="31">
        <f>'по 6-10'!D100+'по 0,4'!D98</f>
        <v>0</v>
      </c>
      <c r="E100" s="31">
        <f>'по 6-10'!E100+'по 0,4'!E98</f>
        <v>0</v>
      </c>
      <c r="F100" s="31">
        <f>'по 6-10'!F100+'по 0,4'!F98</f>
        <v>0</v>
      </c>
      <c r="G100" s="31">
        <f>'по 6-10'!G100+'по 0,4'!G98</f>
        <v>0</v>
      </c>
      <c r="H100" s="31">
        <f>'по 6-10'!H100+'по 0,4'!H98</f>
        <v>0</v>
      </c>
      <c r="I100" s="31">
        <f>'по 6-10'!I100+'по 0,4'!I98</f>
        <v>0</v>
      </c>
      <c r="J100" s="31">
        <f>'по 6-10'!J100+'по 0,4'!J98</f>
        <v>0</v>
      </c>
      <c r="K100" s="31">
        <f>'по 6-10'!K100+'по 0,4'!K98</f>
        <v>0</v>
      </c>
      <c r="L100" s="31">
        <f>'по 6-10'!L100+'по 0,4'!L98</f>
        <v>0</v>
      </c>
      <c r="M100" s="31">
        <f>'по 6-10'!M100+'по 0,4'!M98</f>
        <v>0</v>
      </c>
      <c r="N100" s="31">
        <f>'по 6-10'!N100+'по 0,4'!N98</f>
        <v>0</v>
      </c>
      <c r="O100" s="31">
        <f>'по 6-10'!O100+'по 0,4'!O98</f>
        <v>0</v>
      </c>
      <c r="P100" s="31">
        <f>'по 6-10'!P100+'по 0,4'!P98</f>
        <v>0</v>
      </c>
      <c r="Q100" s="31">
        <f>'по 6-10'!Q100+'по 0,4'!Q98</f>
        <v>0</v>
      </c>
    </row>
    <row r="101" spans="1:17" ht="12.75" customHeight="1" x14ac:dyDescent="0.2">
      <c r="A101" s="18"/>
      <c r="B101" s="20"/>
      <c r="C101" s="46" t="s">
        <v>174</v>
      </c>
      <c r="D101" s="31">
        <f>'по 6-10'!D101+'по 0,4'!D99</f>
        <v>0</v>
      </c>
      <c r="E101" s="31">
        <f>'по 6-10'!E101+'по 0,4'!E99</f>
        <v>0</v>
      </c>
      <c r="F101" s="31">
        <f>'по 6-10'!F101+'по 0,4'!F99</f>
        <v>0</v>
      </c>
      <c r="G101" s="31">
        <f>'по 6-10'!G101+'по 0,4'!G99</f>
        <v>0</v>
      </c>
      <c r="H101" s="31">
        <f>'по 6-10'!H101+'по 0,4'!H99</f>
        <v>0</v>
      </c>
      <c r="I101" s="31">
        <f>'по 6-10'!I101+'по 0,4'!I99</f>
        <v>0</v>
      </c>
      <c r="J101" s="31">
        <f>'по 6-10'!J101+'по 0,4'!J99</f>
        <v>0</v>
      </c>
      <c r="K101" s="31">
        <f>'по 6-10'!K101+'по 0,4'!K99</f>
        <v>0</v>
      </c>
      <c r="L101" s="31">
        <f>'по 6-10'!L101+'по 0,4'!L99</f>
        <v>0</v>
      </c>
      <c r="M101" s="31">
        <f>'по 6-10'!M101+'по 0,4'!M99</f>
        <v>0</v>
      </c>
      <c r="N101" s="31">
        <f>'по 6-10'!N101+'по 0,4'!N99</f>
        <v>0</v>
      </c>
      <c r="O101" s="31">
        <f>'по 6-10'!O101+'по 0,4'!O99</f>
        <v>0</v>
      </c>
      <c r="P101" s="31">
        <f>'по 6-10'!P101+'по 0,4'!P99</f>
        <v>0</v>
      </c>
      <c r="Q101" s="31">
        <f>'по 6-10'!Q101+'по 0,4'!Q99</f>
        <v>0</v>
      </c>
    </row>
    <row r="102" spans="1:17" ht="22.5" customHeight="1" x14ac:dyDescent="0.25">
      <c r="A102" s="18"/>
      <c r="B102" s="50"/>
      <c r="C102" s="20" t="s">
        <v>30</v>
      </c>
      <c r="D102" s="64">
        <f t="shared" ref="D102:K102" si="1">SUM(D66:D101)</f>
        <v>14</v>
      </c>
      <c r="E102" s="64">
        <f t="shared" si="1"/>
        <v>496.5</v>
      </c>
      <c r="F102" s="64">
        <f t="shared" si="1"/>
        <v>0</v>
      </c>
      <c r="G102" s="64">
        <f t="shared" si="1"/>
        <v>0</v>
      </c>
      <c r="H102" s="64">
        <f t="shared" si="1"/>
        <v>0</v>
      </c>
      <c r="I102" s="64">
        <f t="shared" si="1"/>
        <v>0</v>
      </c>
      <c r="J102" s="64">
        <f t="shared" si="1"/>
        <v>0</v>
      </c>
      <c r="K102" s="64">
        <f t="shared" si="1"/>
        <v>0</v>
      </c>
      <c r="L102" s="31">
        <f>'по 6-10'!L102+'по 0,4'!L100</f>
        <v>0</v>
      </c>
      <c r="M102" s="31">
        <f>'по 6-10'!M102+'по 0,4'!M100</f>
        <v>0</v>
      </c>
      <c r="N102" s="31">
        <f>'по 6-10'!N102+'по 0,4'!N100</f>
        <v>0</v>
      </c>
      <c r="O102" s="31">
        <f>'по 6-10'!O102+'по 0,4'!O100</f>
        <v>0</v>
      </c>
      <c r="P102" s="31">
        <f>'по 6-10'!P102+'по 0,4'!P100</f>
        <v>0</v>
      </c>
      <c r="Q102" s="31">
        <f>'по 6-10'!Q102+'по 0,4'!Q100</f>
        <v>0</v>
      </c>
    </row>
    <row r="103" spans="1:17" ht="15" x14ac:dyDescent="0.25">
      <c r="A103" s="18"/>
      <c r="B103" s="46"/>
      <c r="C103" s="50" t="s">
        <v>219</v>
      </c>
      <c r="D103" s="31"/>
      <c r="E103" s="31"/>
      <c r="F103" s="31"/>
      <c r="G103" s="31"/>
      <c r="H103" s="24"/>
      <c r="I103" s="24"/>
      <c r="J103" s="31"/>
      <c r="K103" s="31"/>
      <c r="L103" s="31">
        <f>'по 6-10'!L103+'по 0,4'!L101</f>
        <v>0</v>
      </c>
      <c r="M103" s="31">
        <f>'по 6-10'!M103+'по 0,4'!M101</f>
        <v>0</v>
      </c>
      <c r="N103" s="31">
        <f>'по 6-10'!N103+'по 0,4'!N101</f>
        <v>0</v>
      </c>
      <c r="O103" s="31">
        <f>'по 6-10'!O103+'по 0,4'!O101</f>
        <v>0</v>
      </c>
      <c r="P103" s="31">
        <f>'по 6-10'!P103+'по 0,4'!P101</f>
        <v>0</v>
      </c>
      <c r="Q103" s="31">
        <f>'по 6-10'!Q103+'по 0,4'!Q101</f>
        <v>0</v>
      </c>
    </row>
    <row r="104" spans="1:17" x14ac:dyDescent="0.2">
      <c r="A104" s="18"/>
      <c r="B104" s="46"/>
      <c r="C104" s="46" t="s">
        <v>175</v>
      </c>
      <c r="D104" s="31">
        <f>'по 6-10'!D104+'по 0,4'!D102</f>
        <v>2</v>
      </c>
      <c r="E104" s="31">
        <f>'по 6-10'!E104+'по 0,4'!E102</f>
        <v>18</v>
      </c>
      <c r="F104" s="31">
        <f>'по 6-10'!F104+'по 0,4'!F102</f>
        <v>0</v>
      </c>
      <c r="G104" s="31">
        <f>'по 6-10'!G104+'по 0,4'!G102</f>
        <v>0</v>
      </c>
      <c r="H104" s="31">
        <f>'по 6-10'!H104+'по 0,4'!H102</f>
        <v>0</v>
      </c>
      <c r="I104" s="31">
        <f>'по 6-10'!I104+'по 0,4'!I102</f>
        <v>0</v>
      </c>
      <c r="J104" s="31">
        <f>'по 6-10'!J104+'по 0,4'!J102</f>
        <v>0</v>
      </c>
      <c r="K104" s="31">
        <f>'по 6-10'!K104+'по 0,4'!K102</f>
        <v>0</v>
      </c>
      <c r="L104" s="31">
        <f>'по 6-10'!L104+'по 0,4'!L102</f>
        <v>0</v>
      </c>
      <c r="M104" s="31">
        <f>'по 6-10'!M104+'по 0,4'!M102</f>
        <v>0</v>
      </c>
      <c r="N104" s="31">
        <f>'по 6-10'!N104+'по 0,4'!N102</f>
        <v>0</v>
      </c>
      <c r="O104" s="31">
        <f>'по 6-10'!O104+'по 0,4'!O102</f>
        <v>0</v>
      </c>
      <c r="P104" s="31">
        <f>'по 6-10'!P104+'по 0,4'!P102</f>
        <v>0</v>
      </c>
      <c r="Q104" s="31">
        <f>'по 6-10'!Q104+'по 0,4'!Q102</f>
        <v>0</v>
      </c>
    </row>
    <row r="105" spans="1:17" x14ac:dyDescent="0.2">
      <c r="A105" s="18"/>
      <c r="B105" s="46"/>
      <c r="C105" s="46" t="s">
        <v>412</v>
      </c>
      <c r="D105" s="31">
        <f>'по 6-10'!D105+'по 0,4'!D103</f>
        <v>0</v>
      </c>
      <c r="E105" s="31">
        <f>'по 6-10'!E105+'по 0,4'!E103</f>
        <v>0</v>
      </c>
      <c r="F105" s="31">
        <f>'по 6-10'!F105+'по 0,4'!F103</f>
        <v>0</v>
      </c>
      <c r="G105" s="31">
        <f>'по 6-10'!G105+'по 0,4'!G103</f>
        <v>0</v>
      </c>
      <c r="H105" s="31">
        <f>'по 6-10'!H105+'по 0,4'!H103</f>
        <v>0</v>
      </c>
      <c r="I105" s="31">
        <f>'по 6-10'!I105+'по 0,4'!I103</f>
        <v>0</v>
      </c>
      <c r="J105" s="31">
        <f>'по 6-10'!J105+'по 0,4'!J103</f>
        <v>0</v>
      </c>
      <c r="K105" s="31">
        <f>'по 6-10'!K105+'по 0,4'!K103</f>
        <v>0</v>
      </c>
      <c r="L105" s="31">
        <f>'по 6-10'!L105+'по 0,4'!L103</f>
        <v>0</v>
      </c>
      <c r="M105" s="31">
        <f>'по 6-10'!M105+'по 0,4'!M103</f>
        <v>0</v>
      </c>
      <c r="N105" s="31">
        <f>'по 6-10'!N105+'по 0,4'!N103</f>
        <v>0</v>
      </c>
      <c r="O105" s="31">
        <f>'по 6-10'!O105+'по 0,4'!O103</f>
        <v>0</v>
      </c>
      <c r="P105" s="31">
        <f>'по 6-10'!P105+'по 0,4'!P103</f>
        <v>0</v>
      </c>
      <c r="Q105" s="31">
        <f>'по 6-10'!Q105+'по 0,4'!Q103</f>
        <v>0</v>
      </c>
    </row>
    <row r="106" spans="1:17" x14ac:dyDescent="0.2">
      <c r="A106" s="18"/>
      <c r="B106" s="46"/>
      <c r="C106" s="46" t="s">
        <v>177</v>
      </c>
      <c r="D106" s="31">
        <f>'по 6-10'!D106+'по 0,4'!D104</f>
        <v>0</v>
      </c>
      <c r="E106" s="31">
        <f>'по 6-10'!E106+'по 0,4'!E104</f>
        <v>0</v>
      </c>
      <c r="F106" s="31">
        <f>'по 6-10'!F106+'по 0,4'!F104</f>
        <v>0</v>
      </c>
      <c r="G106" s="31">
        <f>'по 6-10'!G106+'по 0,4'!G104</f>
        <v>0</v>
      </c>
      <c r="H106" s="31">
        <f>'по 6-10'!H106+'по 0,4'!H104</f>
        <v>0</v>
      </c>
      <c r="I106" s="31">
        <f>'по 6-10'!I106+'по 0,4'!I104</f>
        <v>0</v>
      </c>
      <c r="J106" s="31">
        <f>'по 6-10'!J106+'по 0,4'!J104</f>
        <v>0</v>
      </c>
      <c r="K106" s="31">
        <f>'по 6-10'!K106+'по 0,4'!K104</f>
        <v>0</v>
      </c>
      <c r="L106" s="31">
        <f>'по 6-10'!L106+'по 0,4'!L104</f>
        <v>0</v>
      </c>
      <c r="M106" s="31">
        <f>'по 6-10'!M106+'по 0,4'!M104</f>
        <v>0</v>
      </c>
      <c r="N106" s="31">
        <f>'по 6-10'!N106+'по 0,4'!N104</f>
        <v>0</v>
      </c>
      <c r="O106" s="31">
        <f>'по 6-10'!O106+'по 0,4'!O104</f>
        <v>0</v>
      </c>
      <c r="P106" s="31">
        <f>'по 6-10'!P106+'по 0,4'!P104</f>
        <v>0</v>
      </c>
      <c r="Q106" s="31">
        <f>'по 6-10'!Q106+'по 0,4'!Q104</f>
        <v>0</v>
      </c>
    </row>
    <row r="107" spans="1:17" x14ac:dyDescent="0.2">
      <c r="A107" s="18"/>
      <c r="B107" s="46"/>
      <c r="C107" s="46" t="s">
        <v>178</v>
      </c>
      <c r="D107" s="31">
        <f>'по 6-10'!D107+'по 0,4'!D105</f>
        <v>0</v>
      </c>
      <c r="E107" s="31">
        <f>'по 6-10'!E107+'по 0,4'!E105</f>
        <v>0</v>
      </c>
      <c r="F107" s="31">
        <f>'по 6-10'!F107+'по 0,4'!F105</f>
        <v>0</v>
      </c>
      <c r="G107" s="31">
        <f>'по 6-10'!G107+'по 0,4'!G105</f>
        <v>0</v>
      </c>
      <c r="H107" s="31">
        <f>'по 6-10'!H107+'по 0,4'!H105</f>
        <v>0</v>
      </c>
      <c r="I107" s="31">
        <f>'по 6-10'!I107+'по 0,4'!I105</f>
        <v>0</v>
      </c>
      <c r="J107" s="31">
        <f>'по 6-10'!J107+'по 0,4'!J105</f>
        <v>0</v>
      </c>
      <c r="K107" s="31">
        <f>'по 6-10'!K107+'по 0,4'!K105</f>
        <v>0</v>
      </c>
      <c r="L107" s="31">
        <f>'по 6-10'!L107+'по 0,4'!L105</f>
        <v>0</v>
      </c>
      <c r="M107" s="31">
        <f>'по 6-10'!M107+'по 0,4'!M105</f>
        <v>0</v>
      </c>
      <c r="N107" s="31">
        <f>'по 6-10'!N107+'по 0,4'!N105</f>
        <v>0</v>
      </c>
      <c r="O107" s="31">
        <f>'по 6-10'!O107+'по 0,4'!O105</f>
        <v>0</v>
      </c>
      <c r="P107" s="31">
        <f>'по 6-10'!P107+'по 0,4'!P105</f>
        <v>0</v>
      </c>
      <c r="Q107" s="31">
        <f>'по 6-10'!Q107+'по 0,4'!Q105</f>
        <v>0</v>
      </c>
    </row>
    <row r="108" spans="1:17" x14ac:dyDescent="0.2">
      <c r="A108" s="18"/>
      <c r="B108" s="46"/>
      <c r="C108" s="46" t="s">
        <v>179</v>
      </c>
      <c r="D108" s="31">
        <f>'по 6-10'!D108+'по 0,4'!D106</f>
        <v>8</v>
      </c>
      <c r="E108" s="31">
        <f>'по 6-10'!E108+'по 0,4'!E106</f>
        <v>29</v>
      </c>
      <c r="F108" s="31">
        <f>'по 6-10'!F108+'по 0,4'!F106</f>
        <v>0</v>
      </c>
      <c r="G108" s="31">
        <f>'по 6-10'!G108+'по 0,4'!G106</f>
        <v>0</v>
      </c>
      <c r="H108" s="31">
        <f>'по 6-10'!H108+'по 0,4'!H106</f>
        <v>0</v>
      </c>
      <c r="I108" s="31">
        <f>'по 6-10'!I108+'по 0,4'!I106</f>
        <v>0</v>
      </c>
      <c r="J108" s="31">
        <f>'по 6-10'!J108+'по 0,4'!J106</f>
        <v>0</v>
      </c>
      <c r="K108" s="31">
        <f>'по 6-10'!K108+'по 0,4'!K106</f>
        <v>0</v>
      </c>
      <c r="L108" s="31">
        <f>'по 6-10'!L108+'по 0,4'!L106</f>
        <v>0</v>
      </c>
      <c r="M108" s="31">
        <f>'по 6-10'!M108+'по 0,4'!M106</f>
        <v>0</v>
      </c>
      <c r="N108" s="31">
        <f>'по 6-10'!N108+'по 0,4'!N106</f>
        <v>0</v>
      </c>
      <c r="O108" s="31">
        <f>'по 6-10'!O108+'по 0,4'!O106</f>
        <v>0</v>
      </c>
      <c r="P108" s="31">
        <f>'по 6-10'!P108+'по 0,4'!P106</f>
        <v>0</v>
      </c>
      <c r="Q108" s="31">
        <f>'по 6-10'!Q108+'по 0,4'!Q106</f>
        <v>0</v>
      </c>
    </row>
    <row r="109" spans="1:17" x14ac:dyDescent="0.2">
      <c r="A109" s="18"/>
      <c r="B109" s="46"/>
      <c r="C109" s="46" t="s">
        <v>180</v>
      </c>
      <c r="D109" s="31">
        <f>'по 6-10'!D109+'по 0,4'!D107</f>
        <v>8</v>
      </c>
      <c r="E109" s="31">
        <f>'по 6-10'!E109+'по 0,4'!E107</f>
        <v>40</v>
      </c>
      <c r="F109" s="31">
        <f>'по 6-10'!F109+'по 0,4'!F107</f>
        <v>0</v>
      </c>
      <c r="G109" s="31">
        <f>'по 6-10'!G109+'по 0,4'!G107</f>
        <v>0</v>
      </c>
      <c r="H109" s="31">
        <f>'по 6-10'!H109+'по 0,4'!H107</f>
        <v>0</v>
      </c>
      <c r="I109" s="31">
        <f>'по 6-10'!I109+'по 0,4'!I107</f>
        <v>0</v>
      </c>
      <c r="J109" s="31">
        <f>'по 6-10'!J109+'по 0,4'!J107</f>
        <v>0</v>
      </c>
      <c r="K109" s="31">
        <f>'по 6-10'!K109+'по 0,4'!K107</f>
        <v>0</v>
      </c>
      <c r="L109" s="31">
        <f>'по 6-10'!L109+'по 0,4'!L107</f>
        <v>0</v>
      </c>
      <c r="M109" s="31">
        <f>'по 6-10'!M109+'по 0,4'!M107</f>
        <v>0</v>
      </c>
      <c r="N109" s="31">
        <f>'по 6-10'!N109+'по 0,4'!N107</f>
        <v>0</v>
      </c>
      <c r="O109" s="31">
        <f>'по 6-10'!O109+'по 0,4'!O107</f>
        <v>0</v>
      </c>
      <c r="P109" s="31">
        <f>'по 6-10'!P109+'по 0,4'!P107</f>
        <v>0</v>
      </c>
      <c r="Q109" s="31">
        <f>'по 6-10'!Q109+'по 0,4'!Q107</f>
        <v>0</v>
      </c>
    </row>
    <row r="110" spans="1:17" x14ac:dyDescent="0.2">
      <c r="A110" s="18"/>
      <c r="B110" s="46"/>
      <c r="C110" s="46" t="s">
        <v>181</v>
      </c>
      <c r="D110" s="31">
        <f>'по 6-10'!D110+'по 0,4'!D108</f>
        <v>7</v>
      </c>
      <c r="E110" s="31">
        <f>'по 6-10'!E110+'по 0,4'!E108</f>
        <v>36</v>
      </c>
      <c r="F110" s="31">
        <f>'по 6-10'!F110+'по 0,4'!F108</f>
        <v>0</v>
      </c>
      <c r="G110" s="31">
        <f>'по 6-10'!G110+'по 0,4'!G108</f>
        <v>0</v>
      </c>
      <c r="H110" s="31">
        <f>'по 6-10'!H110+'по 0,4'!H108</f>
        <v>0</v>
      </c>
      <c r="I110" s="31">
        <f>'по 6-10'!I110+'по 0,4'!I108</f>
        <v>0</v>
      </c>
      <c r="J110" s="31">
        <f>'по 6-10'!J110+'по 0,4'!J108</f>
        <v>0</v>
      </c>
      <c r="K110" s="31">
        <f>'по 6-10'!K110+'по 0,4'!K108</f>
        <v>0</v>
      </c>
      <c r="L110" s="31">
        <f>'по 6-10'!L110+'по 0,4'!L108</f>
        <v>0</v>
      </c>
      <c r="M110" s="31">
        <f>'по 6-10'!M110+'по 0,4'!M108</f>
        <v>0</v>
      </c>
      <c r="N110" s="31">
        <f>'по 6-10'!N110+'по 0,4'!N108</f>
        <v>0</v>
      </c>
      <c r="O110" s="31">
        <f>'по 6-10'!O110+'по 0,4'!O108</f>
        <v>0</v>
      </c>
      <c r="P110" s="31">
        <f>'по 6-10'!P110+'по 0,4'!P108</f>
        <v>0</v>
      </c>
      <c r="Q110" s="31">
        <f>'по 6-10'!Q110+'по 0,4'!Q108</f>
        <v>0</v>
      </c>
    </row>
    <row r="111" spans="1:17" x14ac:dyDescent="0.2">
      <c r="A111" s="18"/>
      <c r="B111" s="46"/>
      <c r="C111" s="46" t="s">
        <v>182</v>
      </c>
      <c r="D111" s="31">
        <f>'по 6-10'!D111+'по 0,4'!D109</f>
        <v>5</v>
      </c>
      <c r="E111" s="31">
        <f>'по 6-10'!E111+'по 0,4'!E109</f>
        <v>57</v>
      </c>
      <c r="F111" s="31">
        <f>'по 6-10'!F111+'по 0,4'!F109</f>
        <v>0</v>
      </c>
      <c r="G111" s="31">
        <f>'по 6-10'!G111+'по 0,4'!G109</f>
        <v>0</v>
      </c>
      <c r="H111" s="31">
        <f>'по 6-10'!H111+'по 0,4'!H109</f>
        <v>0</v>
      </c>
      <c r="I111" s="31">
        <f>'по 6-10'!I111+'по 0,4'!I109</f>
        <v>0</v>
      </c>
      <c r="J111" s="31">
        <f>'по 6-10'!J111+'по 0,4'!J109</f>
        <v>0</v>
      </c>
      <c r="K111" s="31">
        <f>'по 6-10'!K111+'по 0,4'!K109</f>
        <v>0</v>
      </c>
      <c r="L111" s="31">
        <f>'по 6-10'!L111+'по 0,4'!L109</f>
        <v>0</v>
      </c>
      <c r="M111" s="31">
        <f>'по 6-10'!M111+'по 0,4'!M109</f>
        <v>0</v>
      </c>
      <c r="N111" s="31">
        <f>'по 6-10'!N111+'по 0,4'!N109</f>
        <v>0</v>
      </c>
      <c r="O111" s="31">
        <f>'по 6-10'!O111+'по 0,4'!O109</f>
        <v>0</v>
      </c>
      <c r="P111" s="31">
        <f>'по 6-10'!P111+'по 0,4'!P109</f>
        <v>0</v>
      </c>
      <c r="Q111" s="31">
        <f>'по 6-10'!Q111+'по 0,4'!Q109</f>
        <v>0</v>
      </c>
    </row>
    <row r="112" spans="1:17" x14ac:dyDescent="0.2">
      <c r="A112" s="18"/>
      <c r="B112" s="46"/>
      <c r="C112" s="46" t="s">
        <v>183</v>
      </c>
      <c r="D112" s="31">
        <f>'по 6-10'!D112+'по 0,4'!D110</f>
        <v>4</v>
      </c>
      <c r="E112" s="31">
        <f>'по 6-10'!E112+'по 0,4'!E110</f>
        <v>57</v>
      </c>
      <c r="F112" s="31">
        <f>'по 6-10'!F112+'по 0,4'!F110</f>
        <v>0</v>
      </c>
      <c r="G112" s="31">
        <f>'по 6-10'!G112+'по 0,4'!G110</f>
        <v>0</v>
      </c>
      <c r="H112" s="31">
        <f>'по 6-10'!H112+'по 0,4'!H110</f>
        <v>0</v>
      </c>
      <c r="I112" s="31">
        <f>'по 6-10'!I112+'по 0,4'!I110</f>
        <v>0</v>
      </c>
      <c r="J112" s="31">
        <f>'по 6-10'!J112+'по 0,4'!J110</f>
        <v>0</v>
      </c>
      <c r="K112" s="31">
        <f>'по 6-10'!K112+'по 0,4'!K110</f>
        <v>0</v>
      </c>
      <c r="L112" s="31">
        <f>'по 6-10'!L112+'по 0,4'!L110</f>
        <v>0</v>
      </c>
      <c r="M112" s="31">
        <f>'по 6-10'!M112+'по 0,4'!M110</f>
        <v>0</v>
      </c>
      <c r="N112" s="31">
        <f>'по 6-10'!N112+'по 0,4'!N110</f>
        <v>0</v>
      </c>
      <c r="O112" s="31">
        <f>'по 6-10'!O112+'по 0,4'!O110</f>
        <v>0</v>
      </c>
      <c r="P112" s="31">
        <f>'по 6-10'!P112+'по 0,4'!P110</f>
        <v>0</v>
      </c>
      <c r="Q112" s="31">
        <f>'по 6-10'!Q112+'по 0,4'!Q110</f>
        <v>0</v>
      </c>
    </row>
    <row r="113" spans="1:17" x14ac:dyDescent="0.2">
      <c r="A113" s="18"/>
      <c r="B113" s="46"/>
      <c r="C113" s="46" t="s">
        <v>184</v>
      </c>
      <c r="D113" s="31">
        <f>'по 6-10'!D113+'по 0,4'!D111</f>
        <v>1</v>
      </c>
      <c r="E113" s="31">
        <f>'по 6-10'!E113+'по 0,4'!E111</f>
        <v>5</v>
      </c>
      <c r="F113" s="31">
        <f>'по 6-10'!F113+'по 0,4'!F111</f>
        <v>0</v>
      </c>
      <c r="G113" s="31">
        <f>'по 6-10'!G113+'по 0,4'!G111</f>
        <v>0</v>
      </c>
      <c r="H113" s="31">
        <f>'по 6-10'!H113+'по 0,4'!H111</f>
        <v>0</v>
      </c>
      <c r="I113" s="31">
        <f>'по 6-10'!I113+'по 0,4'!I111</f>
        <v>0</v>
      </c>
      <c r="J113" s="31">
        <f>'по 6-10'!J113+'по 0,4'!J111</f>
        <v>0</v>
      </c>
      <c r="K113" s="31">
        <f>'по 6-10'!K113+'по 0,4'!K111</f>
        <v>0</v>
      </c>
      <c r="L113" s="31">
        <f>'по 6-10'!L113+'по 0,4'!L111</f>
        <v>0</v>
      </c>
      <c r="M113" s="31">
        <f>'по 6-10'!M113+'по 0,4'!M111</f>
        <v>0</v>
      </c>
      <c r="N113" s="31">
        <f>'по 6-10'!N113+'по 0,4'!N111</f>
        <v>0</v>
      </c>
      <c r="O113" s="31">
        <f>'по 6-10'!O113+'по 0,4'!O111</f>
        <v>0</v>
      </c>
      <c r="P113" s="31">
        <f>'по 6-10'!P113+'по 0,4'!P111</f>
        <v>0</v>
      </c>
      <c r="Q113" s="31">
        <f>'по 6-10'!Q113+'по 0,4'!Q111</f>
        <v>0</v>
      </c>
    </row>
    <row r="114" spans="1:17" x14ac:dyDescent="0.2">
      <c r="A114" s="18"/>
      <c r="B114" s="46"/>
      <c r="C114" s="46" t="s">
        <v>185</v>
      </c>
      <c r="D114" s="31">
        <f>'по 6-10'!D114+'по 0,4'!D112</f>
        <v>4</v>
      </c>
      <c r="E114" s="31">
        <f>'по 6-10'!E114+'по 0,4'!E112</f>
        <v>14</v>
      </c>
      <c r="F114" s="31">
        <f>'по 6-10'!F114+'по 0,4'!F112</f>
        <v>0</v>
      </c>
      <c r="G114" s="31">
        <f>'по 6-10'!G114+'по 0,4'!G112</f>
        <v>0</v>
      </c>
      <c r="H114" s="31">
        <f>'по 6-10'!H114+'по 0,4'!H112</f>
        <v>0</v>
      </c>
      <c r="I114" s="31">
        <f>'по 6-10'!I114+'по 0,4'!I112</f>
        <v>0</v>
      </c>
      <c r="J114" s="31">
        <f>'по 6-10'!J114+'по 0,4'!J112</f>
        <v>0</v>
      </c>
      <c r="K114" s="31">
        <f>'по 6-10'!K114+'по 0,4'!K112</f>
        <v>0</v>
      </c>
      <c r="L114" s="31">
        <f>'по 6-10'!L114+'по 0,4'!L112</f>
        <v>0</v>
      </c>
      <c r="M114" s="31">
        <f>'по 6-10'!M114+'по 0,4'!M112</f>
        <v>0</v>
      </c>
      <c r="N114" s="31">
        <f>'по 6-10'!N114+'по 0,4'!N112</f>
        <v>0</v>
      </c>
      <c r="O114" s="31">
        <f>'по 6-10'!O114+'по 0,4'!O112</f>
        <v>0</v>
      </c>
      <c r="P114" s="31">
        <f>'по 6-10'!P114+'по 0,4'!P112</f>
        <v>0</v>
      </c>
      <c r="Q114" s="31">
        <f>'по 6-10'!Q114+'по 0,4'!Q112</f>
        <v>0</v>
      </c>
    </row>
    <row r="115" spans="1:17" x14ac:dyDescent="0.2">
      <c r="A115" s="18"/>
      <c r="B115" s="46"/>
      <c r="C115" s="46" t="s">
        <v>186</v>
      </c>
      <c r="D115" s="31">
        <f>'по 6-10'!D115+'по 0,4'!D113</f>
        <v>6</v>
      </c>
      <c r="E115" s="31">
        <f>'по 6-10'!E115+'по 0,4'!E113</f>
        <v>20.5</v>
      </c>
      <c r="F115" s="31">
        <f>'по 6-10'!F115+'по 0,4'!F113</f>
        <v>0</v>
      </c>
      <c r="G115" s="31">
        <f>'по 6-10'!G115+'по 0,4'!G113</f>
        <v>0</v>
      </c>
      <c r="H115" s="31">
        <f>'по 6-10'!H115+'по 0,4'!H113</f>
        <v>0</v>
      </c>
      <c r="I115" s="31">
        <f>'по 6-10'!I115+'по 0,4'!I113</f>
        <v>0</v>
      </c>
      <c r="J115" s="31">
        <f>'по 6-10'!J115+'по 0,4'!J113</f>
        <v>0</v>
      </c>
      <c r="K115" s="31">
        <f>'по 6-10'!K115+'по 0,4'!K113</f>
        <v>0</v>
      </c>
      <c r="L115" s="31">
        <f>'по 6-10'!L115+'по 0,4'!L113</f>
        <v>0</v>
      </c>
      <c r="M115" s="31">
        <f>'по 6-10'!M115+'по 0,4'!M113</f>
        <v>0</v>
      </c>
      <c r="N115" s="31">
        <f>'по 6-10'!N115+'по 0,4'!N113</f>
        <v>0</v>
      </c>
      <c r="O115" s="31">
        <f>'по 6-10'!O115+'по 0,4'!O113</f>
        <v>0</v>
      </c>
      <c r="P115" s="31">
        <f>'по 6-10'!P115+'по 0,4'!P113</f>
        <v>0</v>
      </c>
      <c r="Q115" s="31">
        <f>'по 6-10'!Q115+'по 0,4'!Q113</f>
        <v>0</v>
      </c>
    </row>
    <row r="116" spans="1:17" x14ac:dyDescent="0.2">
      <c r="A116" s="18"/>
      <c r="B116" s="46"/>
      <c r="C116" s="46" t="s">
        <v>187</v>
      </c>
      <c r="D116" s="31">
        <f>'по 6-10'!D116+'по 0,4'!D114</f>
        <v>0</v>
      </c>
      <c r="E116" s="31">
        <f>'по 6-10'!E116+'по 0,4'!E114</f>
        <v>0</v>
      </c>
      <c r="F116" s="31">
        <f>'по 6-10'!F116+'по 0,4'!F114</f>
        <v>0</v>
      </c>
      <c r="G116" s="31">
        <f>'по 6-10'!G116+'по 0,4'!G114</f>
        <v>0</v>
      </c>
      <c r="H116" s="31">
        <f>'по 6-10'!H116+'по 0,4'!H114</f>
        <v>0</v>
      </c>
      <c r="I116" s="31">
        <f>'по 6-10'!I116+'по 0,4'!I114</f>
        <v>0</v>
      </c>
      <c r="J116" s="31">
        <f>'по 6-10'!J116+'по 0,4'!J114</f>
        <v>0</v>
      </c>
      <c r="K116" s="31">
        <f>'по 6-10'!K116+'по 0,4'!K114</f>
        <v>0</v>
      </c>
      <c r="L116" s="31">
        <f>'по 6-10'!L116+'по 0,4'!L114</f>
        <v>0</v>
      </c>
      <c r="M116" s="31">
        <f>'по 6-10'!M116+'по 0,4'!M114</f>
        <v>0</v>
      </c>
      <c r="N116" s="31">
        <f>'по 6-10'!N116+'по 0,4'!N114</f>
        <v>0</v>
      </c>
      <c r="O116" s="31">
        <f>'по 6-10'!O116+'по 0,4'!O114</f>
        <v>0</v>
      </c>
      <c r="P116" s="31">
        <f>'по 6-10'!P116+'по 0,4'!P114</f>
        <v>0</v>
      </c>
      <c r="Q116" s="31">
        <f>'по 6-10'!Q116+'по 0,4'!Q114</f>
        <v>0</v>
      </c>
    </row>
    <row r="117" spans="1:17" x14ac:dyDescent="0.2">
      <c r="A117" s="18"/>
      <c r="B117" s="46"/>
      <c r="C117" s="46" t="s">
        <v>413</v>
      </c>
      <c r="D117" s="31">
        <f>'по 6-10'!D117+'по 0,4'!D115</f>
        <v>1</v>
      </c>
      <c r="E117" s="31">
        <f>'по 6-10'!E117+'по 0,4'!E115</f>
        <v>3</v>
      </c>
      <c r="F117" s="31">
        <f>'по 6-10'!F117+'по 0,4'!F115</f>
        <v>0</v>
      </c>
      <c r="G117" s="31">
        <f>'по 6-10'!G117+'по 0,4'!G115</f>
        <v>0</v>
      </c>
      <c r="H117" s="31">
        <f>'по 6-10'!H117+'по 0,4'!H115</f>
        <v>0</v>
      </c>
      <c r="I117" s="31">
        <f>'по 6-10'!I117+'по 0,4'!I115</f>
        <v>0</v>
      </c>
      <c r="J117" s="31">
        <f>'по 6-10'!J117+'по 0,4'!J115</f>
        <v>0</v>
      </c>
      <c r="K117" s="31">
        <f>'по 6-10'!K117+'по 0,4'!K115</f>
        <v>0</v>
      </c>
      <c r="L117" s="31">
        <f>'по 6-10'!L117+'по 0,4'!L115</f>
        <v>0</v>
      </c>
      <c r="M117" s="31">
        <f>'по 6-10'!M117+'по 0,4'!M115</f>
        <v>0</v>
      </c>
      <c r="N117" s="31">
        <f>'по 6-10'!N117+'по 0,4'!N115</f>
        <v>0</v>
      </c>
      <c r="O117" s="31">
        <f>'по 6-10'!O117+'по 0,4'!O115</f>
        <v>0</v>
      </c>
      <c r="P117" s="31">
        <f>'по 6-10'!P117+'по 0,4'!P115</f>
        <v>0</v>
      </c>
      <c r="Q117" s="31">
        <f>'по 6-10'!Q117+'по 0,4'!Q115</f>
        <v>0</v>
      </c>
    </row>
    <row r="118" spans="1:17" x14ac:dyDescent="0.2">
      <c r="A118" s="18"/>
      <c r="B118" s="46"/>
      <c r="C118" s="46" t="s">
        <v>189</v>
      </c>
      <c r="D118" s="31">
        <f>'по 6-10'!D118+'по 0,4'!D116</f>
        <v>0</v>
      </c>
      <c r="E118" s="31">
        <f>'по 6-10'!E118+'по 0,4'!E116</f>
        <v>0</v>
      </c>
      <c r="F118" s="31">
        <f>'по 6-10'!F118+'по 0,4'!F116</f>
        <v>0</v>
      </c>
      <c r="G118" s="31">
        <f>'по 6-10'!G118+'по 0,4'!G116</f>
        <v>0</v>
      </c>
      <c r="H118" s="31">
        <f>'по 6-10'!H118+'по 0,4'!H116</f>
        <v>0</v>
      </c>
      <c r="I118" s="31">
        <f>'по 6-10'!I118+'по 0,4'!I116</f>
        <v>0</v>
      </c>
      <c r="J118" s="31">
        <f>'по 6-10'!J118+'по 0,4'!J116</f>
        <v>0</v>
      </c>
      <c r="K118" s="31">
        <f>'по 6-10'!K118+'по 0,4'!K116</f>
        <v>0</v>
      </c>
      <c r="L118" s="31">
        <f>'по 6-10'!L118+'по 0,4'!L116</f>
        <v>0</v>
      </c>
      <c r="M118" s="31">
        <f>'по 6-10'!M118+'по 0,4'!M116</f>
        <v>0</v>
      </c>
      <c r="N118" s="31">
        <f>'по 6-10'!N118+'по 0,4'!N116</f>
        <v>0</v>
      </c>
      <c r="O118" s="31">
        <f>'по 6-10'!O118+'по 0,4'!O116</f>
        <v>0</v>
      </c>
      <c r="P118" s="31">
        <f>'по 6-10'!P118+'по 0,4'!P116</f>
        <v>0</v>
      </c>
      <c r="Q118" s="31">
        <f>'по 6-10'!Q118+'по 0,4'!Q116</f>
        <v>0</v>
      </c>
    </row>
    <row r="119" spans="1:17" x14ac:dyDescent="0.2">
      <c r="A119" s="18"/>
      <c r="B119" s="46"/>
      <c r="C119" s="46" t="s">
        <v>190</v>
      </c>
      <c r="D119" s="31">
        <f>'по 6-10'!D119+'по 0,4'!D117</f>
        <v>0</v>
      </c>
      <c r="E119" s="31">
        <f>'по 6-10'!E119+'по 0,4'!E117</f>
        <v>0</v>
      </c>
      <c r="F119" s="31">
        <f>'по 6-10'!F119+'по 0,4'!F117</f>
        <v>0</v>
      </c>
      <c r="G119" s="31">
        <f>'по 6-10'!G119+'по 0,4'!G117</f>
        <v>0</v>
      </c>
      <c r="H119" s="31">
        <f>'по 6-10'!H119+'по 0,4'!H117</f>
        <v>0</v>
      </c>
      <c r="I119" s="31">
        <f>'по 6-10'!I119+'по 0,4'!I117</f>
        <v>0</v>
      </c>
      <c r="J119" s="31">
        <f>'по 6-10'!J119+'по 0,4'!J117</f>
        <v>0</v>
      </c>
      <c r="K119" s="31">
        <f>'по 6-10'!K119+'по 0,4'!K117</f>
        <v>0</v>
      </c>
      <c r="L119" s="31">
        <f>'по 6-10'!L119+'по 0,4'!L117</f>
        <v>0</v>
      </c>
      <c r="M119" s="31">
        <f>'по 6-10'!M119+'по 0,4'!M117</f>
        <v>0</v>
      </c>
      <c r="N119" s="31">
        <f>'по 6-10'!N119+'по 0,4'!N117</f>
        <v>0</v>
      </c>
      <c r="O119" s="31">
        <f>'по 6-10'!O119+'по 0,4'!O117</f>
        <v>0</v>
      </c>
      <c r="P119" s="31">
        <f>'по 6-10'!P119+'по 0,4'!P117</f>
        <v>0</v>
      </c>
      <c r="Q119" s="31">
        <f>'по 6-10'!Q119+'по 0,4'!Q117</f>
        <v>0</v>
      </c>
    </row>
    <row r="120" spans="1:17" x14ac:dyDescent="0.2">
      <c r="A120" s="18"/>
      <c r="B120" s="46"/>
      <c r="C120" s="46" t="s">
        <v>191</v>
      </c>
      <c r="D120" s="31">
        <f>'по 6-10'!D120+'по 0,4'!D118</f>
        <v>0</v>
      </c>
      <c r="E120" s="31">
        <f>'по 6-10'!E120+'по 0,4'!E118</f>
        <v>0</v>
      </c>
      <c r="F120" s="31">
        <f>'по 6-10'!F120+'по 0,4'!F118</f>
        <v>0</v>
      </c>
      <c r="G120" s="31">
        <f>'по 6-10'!G120+'по 0,4'!G118</f>
        <v>0</v>
      </c>
      <c r="H120" s="31">
        <f>'по 6-10'!H120+'по 0,4'!H118</f>
        <v>0</v>
      </c>
      <c r="I120" s="31">
        <f>'по 6-10'!I120+'по 0,4'!I118</f>
        <v>0</v>
      </c>
      <c r="J120" s="31">
        <f>'по 6-10'!J120+'по 0,4'!J118</f>
        <v>0</v>
      </c>
      <c r="K120" s="31">
        <f>'по 6-10'!K120+'по 0,4'!K118</f>
        <v>0</v>
      </c>
      <c r="L120" s="31">
        <f>'по 6-10'!L120+'по 0,4'!L118</f>
        <v>0</v>
      </c>
      <c r="M120" s="31">
        <f>'по 6-10'!M120+'по 0,4'!M118</f>
        <v>0</v>
      </c>
      <c r="N120" s="31">
        <f>'по 6-10'!N120+'по 0,4'!N118</f>
        <v>0</v>
      </c>
      <c r="O120" s="31">
        <f>'по 6-10'!O120+'по 0,4'!O118</f>
        <v>0</v>
      </c>
      <c r="P120" s="31">
        <f>'по 6-10'!P120+'по 0,4'!P118</f>
        <v>0</v>
      </c>
      <c r="Q120" s="31">
        <f>'по 6-10'!Q120+'по 0,4'!Q118</f>
        <v>0</v>
      </c>
    </row>
    <row r="121" spans="1:17" x14ac:dyDescent="0.2">
      <c r="A121" s="18"/>
      <c r="B121" s="46"/>
      <c r="C121" s="46" t="s">
        <v>192</v>
      </c>
      <c r="D121" s="31">
        <f>'по 6-10'!D121+'по 0,4'!D119</f>
        <v>0</v>
      </c>
      <c r="E121" s="31">
        <f>'по 6-10'!E121+'по 0,4'!E119</f>
        <v>0</v>
      </c>
      <c r="F121" s="31">
        <f>'по 6-10'!F121+'по 0,4'!F119</f>
        <v>0</v>
      </c>
      <c r="G121" s="31">
        <f>'по 6-10'!G121+'по 0,4'!G119</f>
        <v>0</v>
      </c>
      <c r="H121" s="31">
        <f>'по 6-10'!H121+'по 0,4'!H119</f>
        <v>0</v>
      </c>
      <c r="I121" s="31">
        <f>'по 6-10'!I121+'по 0,4'!I119</f>
        <v>0</v>
      </c>
      <c r="J121" s="31">
        <f>'по 6-10'!J121+'по 0,4'!J119</f>
        <v>0</v>
      </c>
      <c r="K121" s="31">
        <f>'по 6-10'!K121+'по 0,4'!K119</f>
        <v>0</v>
      </c>
      <c r="L121" s="31">
        <f>'по 6-10'!L121+'по 0,4'!L119</f>
        <v>0</v>
      </c>
      <c r="M121" s="31">
        <f>'по 6-10'!M121+'по 0,4'!M119</f>
        <v>0</v>
      </c>
      <c r="N121" s="31">
        <f>'по 6-10'!N121+'по 0,4'!N119</f>
        <v>0</v>
      </c>
      <c r="O121" s="31">
        <f>'по 6-10'!O121+'по 0,4'!O119</f>
        <v>0</v>
      </c>
      <c r="P121" s="31">
        <f>'по 6-10'!P121+'по 0,4'!P119</f>
        <v>0</v>
      </c>
      <c r="Q121" s="31">
        <f>'по 6-10'!Q121+'по 0,4'!Q119</f>
        <v>0</v>
      </c>
    </row>
    <row r="122" spans="1:17" x14ac:dyDescent="0.2">
      <c r="A122" s="18"/>
      <c r="B122" s="46"/>
      <c r="C122" s="46" t="s">
        <v>193</v>
      </c>
      <c r="D122" s="31">
        <f>'по 6-10'!D122+'по 0,4'!D120</f>
        <v>4</v>
      </c>
      <c r="E122" s="31">
        <f>'по 6-10'!E122+'по 0,4'!E120</f>
        <v>12</v>
      </c>
      <c r="F122" s="31">
        <f>'по 6-10'!F122+'по 0,4'!F120</f>
        <v>0</v>
      </c>
      <c r="G122" s="31">
        <f>'по 6-10'!G122+'по 0,4'!G120</f>
        <v>0</v>
      </c>
      <c r="H122" s="31">
        <f>'по 6-10'!H122+'по 0,4'!H120</f>
        <v>0</v>
      </c>
      <c r="I122" s="31">
        <f>'по 6-10'!I122+'по 0,4'!I120</f>
        <v>0</v>
      </c>
      <c r="J122" s="31">
        <f>'по 6-10'!J122+'по 0,4'!J120</f>
        <v>0</v>
      </c>
      <c r="K122" s="31">
        <f>'по 6-10'!K122+'по 0,4'!K120</f>
        <v>0</v>
      </c>
      <c r="L122" s="31">
        <f>'по 6-10'!L122+'по 0,4'!L120</f>
        <v>0</v>
      </c>
      <c r="M122" s="31">
        <f>'по 6-10'!M122+'по 0,4'!M120</f>
        <v>0</v>
      </c>
      <c r="N122" s="31">
        <f>'по 6-10'!N122+'по 0,4'!N120</f>
        <v>0</v>
      </c>
      <c r="O122" s="31">
        <f>'по 6-10'!O122+'по 0,4'!O120</f>
        <v>0</v>
      </c>
      <c r="P122" s="31">
        <f>'по 6-10'!P122+'по 0,4'!P120</f>
        <v>0</v>
      </c>
      <c r="Q122" s="31">
        <f>'по 6-10'!Q122+'по 0,4'!Q120</f>
        <v>0</v>
      </c>
    </row>
    <row r="123" spans="1:17" x14ac:dyDescent="0.2">
      <c r="A123" s="18"/>
      <c r="B123" s="46"/>
      <c r="C123" s="46" t="s">
        <v>194</v>
      </c>
      <c r="D123" s="31">
        <f>'по 6-10'!D123+'по 0,4'!D121</f>
        <v>3</v>
      </c>
      <c r="E123" s="31">
        <f>'по 6-10'!E123+'по 0,4'!E121</f>
        <v>6</v>
      </c>
      <c r="F123" s="31">
        <f>'по 6-10'!F123+'по 0,4'!F121</f>
        <v>0</v>
      </c>
      <c r="G123" s="31">
        <f>'по 6-10'!G123+'по 0,4'!G121</f>
        <v>0</v>
      </c>
      <c r="H123" s="31">
        <f>'по 6-10'!H123+'по 0,4'!H121</f>
        <v>0</v>
      </c>
      <c r="I123" s="31">
        <f>'по 6-10'!I123+'по 0,4'!I121</f>
        <v>0</v>
      </c>
      <c r="J123" s="31">
        <f>'по 6-10'!J123+'по 0,4'!J121</f>
        <v>0</v>
      </c>
      <c r="K123" s="31">
        <f>'по 6-10'!K123+'по 0,4'!K121</f>
        <v>0</v>
      </c>
      <c r="L123" s="31">
        <f>'по 6-10'!L123+'по 0,4'!L121</f>
        <v>0</v>
      </c>
      <c r="M123" s="31">
        <f>'по 6-10'!M123+'по 0,4'!M121</f>
        <v>0</v>
      </c>
      <c r="N123" s="31">
        <f>'по 6-10'!N123+'по 0,4'!N121</f>
        <v>0</v>
      </c>
      <c r="O123" s="31">
        <f>'по 6-10'!O123+'по 0,4'!O121</f>
        <v>0</v>
      </c>
      <c r="P123" s="31">
        <f>'по 6-10'!P123+'по 0,4'!P121</f>
        <v>0</v>
      </c>
      <c r="Q123" s="31">
        <f>'по 6-10'!Q123+'по 0,4'!Q121</f>
        <v>0</v>
      </c>
    </row>
    <row r="124" spans="1:17" x14ac:dyDescent="0.2">
      <c r="A124" s="18"/>
      <c r="B124" s="46"/>
      <c r="C124" s="46" t="s">
        <v>195</v>
      </c>
      <c r="D124" s="31">
        <f>'по 6-10'!D124+'по 0,4'!D122</f>
        <v>1</v>
      </c>
      <c r="E124" s="31">
        <f>'по 6-10'!E124+'по 0,4'!E122</f>
        <v>3</v>
      </c>
      <c r="F124" s="31">
        <f>'по 6-10'!F124+'по 0,4'!F122</f>
        <v>0</v>
      </c>
      <c r="G124" s="31">
        <f>'по 6-10'!G124+'по 0,4'!G122</f>
        <v>0</v>
      </c>
      <c r="H124" s="31">
        <f>'по 6-10'!H124+'по 0,4'!H122</f>
        <v>0</v>
      </c>
      <c r="I124" s="31">
        <f>'по 6-10'!I124+'по 0,4'!I122</f>
        <v>0</v>
      </c>
      <c r="J124" s="31">
        <f>'по 6-10'!J124+'по 0,4'!J122</f>
        <v>0</v>
      </c>
      <c r="K124" s="31">
        <f>'по 6-10'!K124+'по 0,4'!K122</f>
        <v>0</v>
      </c>
      <c r="L124" s="31">
        <f>'по 6-10'!L124+'по 0,4'!L122</f>
        <v>0</v>
      </c>
      <c r="M124" s="31">
        <f>'по 6-10'!M124+'по 0,4'!M122</f>
        <v>0</v>
      </c>
      <c r="N124" s="31">
        <f>'по 6-10'!N124+'по 0,4'!N122</f>
        <v>0</v>
      </c>
      <c r="O124" s="31">
        <f>'по 6-10'!O124+'по 0,4'!O122</f>
        <v>0</v>
      </c>
      <c r="P124" s="31">
        <f>'по 6-10'!P124+'по 0,4'!P122</f>
        <v>0</v>
      </c>
      <c r="Q124" s="31">
        <f>'по 6-10'!Q124+'по 0,4'!Q122</f>
        <v>0</v>
      </c>
    </row>
    <row r="125" spans="1:17" x14ac:dyDescent="0.2">
      <c r="A125" s="18"/>
      <c r="B125" s="46"/>
      <c r="C125" s="46" t="s">
        <v>196</v>
      </c>
      <c r="D125" s="31">
        <f>'по 6-10'!D125+'по 0,4'!D123</f>
        <v>1</v>
      </c>
      <c r="E125" s="31">
        <f>'по 6-10'!E125+'по 0,4'!E123</f>
        <v>15</v>
      </c>
      <c r="F125" s="31">
        <f>'по 6-10'!F125+'по 0,4'!F123</f>
        <v>0</v>
      </c>
      <c r="G125" s="31">
        <f>'по 6-10'!G125+'по 0,4'!G123</f>
        <v>0</v>
      </c>
      <c r="H125" s="31">
        <f>'по 6-10'!H125+'по 0,4'!H123</f>
        <v>0</v>
      </c>
      <c r="I125" s="31">
        <f>'по 6-10'!I125+'по 0,4'!I123</f>
        <v>0</v>
      </c>
      <c r="J125" s="31">
        <f>'по 6-10'!J125+'по 0,4'!J123</f>
        <v>0</v>
      </c>
      <c r="K125" s="31">
        <f>'по 6-10'!K125+'по 0,4'!K123</f>
        <v>0</v>
      </c>
      <c r="L125" s="31">
        <f>'по 6-10'!L125+'по 0,4'!L123</f>
        <v>0</v>
      </c>
      <c r="M125" s="31">
        <f>'по 6-10'!M125+'по 0,4'!M123</f>
        <v>0</v>
      </c>
      <c r="N125" s="31">
        <f>'по 6-10'!N125+'по 0,4'!N123</f>
        <v>0</v>
      </c>
      <c r="O125" s="31">
        <f>'по 6-10'!O125+'по 0,4'!O123</f>
        <v>0</v>
      </c>
      <c r="P125" s="31">
        <f>'по 6-10'!P125+'по 0,4'!P123</f>
        <v>0</v>
      </c>
      <c r="Q125" s="31">
        <f>'по 6-10'!Q125+'по 0,4'!Q123</f>
        <v>0</v>
      </c>
    </row>
    <row r="126" spans="1:17" ht="12.75" customHeight="1" x14ac:dyDescent="0.2">
      <c r="A126" s="18"/>
      <c r="B126" s="46"/>
      <c r="C126" s="46" t="s">
        <v>197</v>
      </c>
      <c r="D126" s="31">
        <f>'по 6-10'!D126+'по 0,4'!D124</f>
        <v>0</v>
      </c>
      <c r="E126" s="31">
        <f>'по 6-10'!E126+'по 0,4'!E124</f>
        <v>0</v>
      </c>
      <c r="F126" s="31">
        <f>'по 6-10'!F126+'по 0,4'!F124</f>
        <v>0</v>
      </c>
      <c r="G126" s="31">
        <f>'по 6-10'!G126+'по 0,4'!G124</f>
        <v>0</v>
      </c>
      <c r="H126" s="31">
        <f>'по 6-10'!H126+'по 0,4'!H124</f>
        <v>0</v>
      </c>
      <c r="I126" s="31">
        <f>'по 6-10'!I126+'по 0,4'!I124</f>
        <v>0</v>
      </c>
      <c r="J126" s="31">
        <f>'по 6-10'!J126+'по 0,4'!J124</f>
        <v>0</v>
      </c>
      <c r="K126" s="31">
        <f>'по 6-10'!K126+'по 0,4'!K124</f>
        <v>0</v>
      </c>
      <c r="L126" s="31">
        <f>'по 6-10'!L126+'по 0,4'!L124</f>
        <v>0</v>
      </c>
      <c r="M126" s="31">
        <f>'по 6-10'!M126+'по 0,4'!M124</f>
        <v>0</v>
      </c>
      <c r="N126" s="31">
        <f>'по 6-10'!N126+'по 0,4'!N124</f>
        <v>0</v>
      </c>
      <c r="O126" s="31">
        <f>'по 6-10'!O126+'по 0,4'!O124</f>
        <v>0</v>
      </c>
      <c r="P126" s="31">
        <f>'по 6-10'!P126+'по 0,4'!P124</f>
        <v>0</v>
      </c>
      <c r="Q126" s="31">
        <f>'по 6-10'!Q126+'по 0,4'!Q124</f>
        <v>0</v>
      </c>
    </row>
    <row r="127" spans="1:17" ht="12.75" customHeight="1" x14ac:dyDescent="0.2">
      <c r="A127" s="18"/>
      <c r="B127" s="46"/>
      <c r="C127" s="46" t="s">
        <v>198</v>
      </c>
      <c r="D127" s="31">
        <f>'по 6-10'!D127+'по 0,4'!D125</f>
        <v>0</v>
      </c>
      <c r="E127" s="31">
        <f>'по 6-10'!E127+'по 0,4'!E125</f>
        <v>0</v>
      </c>
      <c r="F127" s="31">
        <f>'по 6-10'!F127+'по 0,4'!F125</f>
        <v>0</v>
      </c>
      <c r="G127" s="31">
        <f>'по 6-10'!G127+'по 0,4'!G125</f>
        <v>0</v>
      </c>
      <c r="H127" s="31">
        <f>'по 6-10'!H127+'по 0,4'!H125</f>
        <v>0</v>
      </c>
      <c r="I127" s="31">
        <f>'по 6-10'!I127+'по 0,4'!I125</f>
        <v>0</v>
      </c>
      <c r="J127" s="31">
        <f>'по 6-10'!J127+'по 0,4'!J125</f>
        <v>0</v>
      </c>
      <c r="K127" s="31">
        <f>'по 6-10'!K127+'по 0,4'!K125</f>
        <v>0</v>
      </c>
      <c r="L127" s="31">
        <f>'по 6-10'!L127+'по 0,4'!L125</f>
        <v>0</v>
      </c>
      <c r="M127" s="31">
        <f>'по 6-10'!M127+'по 0,4'!M125</f>
        <v>0</v>
      </c>
      <c r="N127" s="31">
        <f>'по 6-10'!N127+'по 0,4'!N125</f>
        <v>0</v>
      </c>
      <c r="O127" s="31">
        <f>'по 6-10'!O127+'по 0,4'!O125</f>
        <v>0</v>
      </c>
      <c r="P127" s="31">
        <f>'по 6-10'!P127+'по 0,4'!P125</f>
        <v>0</v>
      </c>
      <c r="Q127" s="31">
        <f>'по 6-10'!Q127+'по 0,4'!Q125</f>
        <v>0</v>
      </c>
    </row>
    <row r="128" spans="1:17" ht="12.75" customHeight="1" x14ac:dyDescent="0.2">
      <c r="A128" s="18"/>
      <c r="B128" s="46"/>
      <c r="C128" s="46" t="s">
        <v>199</v>
      </c>
      <c r="D128" s="31">
        <f>'по 6-10'!D128+'по 0,4'!D126</f>
        <v>0</v>
      </c>
      <c r="E128" s="31">
        <f>'по 6-10'!E128+'по 0,4'!E126</f>
        <v>0</v>
      </c>
      <c r="F128" s="31">
        <f>'по 6-10'!F128+'по 0,4'!F126</f>
        <v>0</v>
      </c>
      <c r="G128" s="31">
        <f>'по 6-10'!G128+'по 0,4'!G126</f>
        <v>0</v>
      </c>
      <c r="H128" s="31">
        <f>'по 6-10'!H128+'по 0,4'!H126</f>
        <v>0</v>
      </c>
      <c r="I128" s="31">
        <f>'по 6-10'!I128+'по 0,4'!I126</f>
        <v>0</v>
      </c>
      <c r="J128" s="31">
        <f>'по 6-10'!J128+'по 0,4'!J126</f>
        <v>0</v>
      </c>
      <c r="K128" s="31">
        <f>'по 6-10'!K128+'по 0,4'!K126</f>
        <v>0</v>
      </c>
      <c r="L128" s="31">
        <f>'по 6-10'!L128+'по 0,4'!L126</f>
        <v>0</v>
      </c>
      <c r="M128" s="31">
        <f>'по 6-10'!M128+'по 0,4'!M126</f>
        <v>0</v>
      </c>
      <c r="N128" s="31">
        <f>'по 6-10'!N128+'по 0,4'!N126</f>
        <v>0</v>
      </c>
      <c r="O128" s="31">
        <f>'по 6-10'!O128+'по 0,4'!O126</f>
        <v>0</v>
      </c>
      <c r="P128" s="31">
        <f>'по 6-10'!P128+'по 0,4'!P126</f>
        <v>0</v>
      </c>
      <c r="Q128" s="31">
        <f>'по 6-10'!Q128+'по 0,4'!Q126</f>
        <v>0</v>
      </c>
    </row>
    <row r="129" spans="1:17" ht="12.75" customHeight="1" x14ac:dyDescent="0.2">
      <c r="A129" s="18"/>
      <c r="B129" s="46"/>
      <c r="C129" s="46" t="s">
        <v>200</v>
      </c>
      <c r="D129" s="31">
        <f>'по 6-10'!D129+'по 0,4'!D127</f>
        <v>0</v>
      </c>
      <c r="E129" s="31">
        <f>'по 6-10'!E129+'по 0,4'!E127</f>
        <v>0</v>
      </c>
      <c r="F129" s="31">
        <f>'по 6-10'!F129+'по 0,4'!F127</f>
        <v>0</v>
      </c>
      <c r="G129" s="31">
        <f>'по 6-10'!G129+'по 0,4'!G127</f>
        <v>0</v>
      </c>
      <c r="H129" s="31">
        <f>'по 6-10'!H129+'по 0,4'!H127</f>
        <v>0</v>
      </c>
      <c r="I129" s="31">
        <f>'по 6-10'!I129+'по 0,4'!I127</f>
        <v>0</v>
      </c>
      <c r="J129" s="31">
        <f>'по 6-10'!J129+'по 0,4'!J127</f>
        <v>0</v>
      </c>
      <c r="K129" s="31">
        <f>'по 6-10'!K129+'по 0,4'!K127</f>
        <v>0</v>
      </c>
      <c r="L129" s="31">
        <f>'по 6-10'!L129+'по 0,4'!L127</f>
        <v>0</v>
      </c>
      <c r="M129" s="31">
        <f>'по 6-10'!M129+'по 0,4'!M127</f>
        <v>0</v>
      </c>
      <c r="N129" s="31">
        <f>'по 6-10'!N129+'по 0,4'!N127</f>
        <v>0</v>
      </c>
      <c r="O129" s="31">
        <f>'по 6-10'!O129+'по 0,4'!O127</f>
        <v>0</v>
      </c>
      <c r="P129" s="31">
        <f>'по 6-10'!P129+'по 0,4'!P127</f>
        <v>0</v>
      </c>
      <c r="Q129" s="31">
        <f>'по 6-10'!Q129+'по 0,4'!Q127</f>
        <v>0</v>
      </c>
    </row>
    <row r="130" spans="1:17" ht="12.75" customHeight="1" x14ac:dyDescent="0.2">
      <c r="A130" s="18"/>
      <c r="B130" s="46"/>
      <c r="C130" s="46" t="s">
        <v>201</v>
      </c>
      <c r="D130" s="31">
        <f>'по 6-10'!D130+'по 0,4'!D128</f>
        <v>0</v>
      </c>
      <c r="E130" s="31">
        <f>'по 6-10'!E130+'по 0,4'!E128</f>
        <v>0</v>
      </c>
      <c r="F130" s="31">
        <f>'по 6-10'!J130+'по 0,4'!F128</f>
        <v>0</v>
      </c>
      <c r="G130" s="31">
        <f>'по 6-10'!K130+'по 0,4'!G128</f>
        <v>0</v>
      </c>
      <c r="H130" s="31">
        <f>'по 6-10'!H130+'по 0,4'!H128</f>
        <v>0</v>
      </c>
      <c r="I130" s="31">
        <f>'по 6-10'!I130+'по 0,4'!I128</f>
        <v>0</v>
      </c>
      <c r="J130" s="31">
        <f>'по 6-10'!J130+'по 0,4'!J128</f>
        <v>0</v>
      </c>
      <c r="K130" s="31">
        <f>'по 6-10'!K130+'по 0,4'!K128</f>
        <v>0</v>
      </c>
      <c r="L130" s="31">
        <f>'по 6-10'!L130+'по 0,4'!L128</f>
        <v>0</v>
      </c>
      <c r="M130" s="31">
        <f>'по 6-10'!M130+'по 0,4'!M128</f>
        <v>0</v>
      </c>
      <c r="N130" s="31">
        <f>'по 6-10'!N130+'по 0,4'!N128</f>
        <v>0</v>
      </c>
      <c r="O130" s="31">
        <f>'по 6-10'!O130+'по 0,4'!O128</f>
        <v>0</v>
      </c>
      <c r="P130" s="31">
        <f>'по 6-10'!P130+'по 0,4'!P128</f>
        <v>0</v>
      </c>
      <c r="Q130" s="31">
        <f>'по 6-10'!Q130+'по 0,4'!Q128</f>
        <v>0</v>
      </c>
    </row>
    <row r="131" spans="1:17" ht="12.75" customHeight="1" x14ac:dyDescent="0.2">
      <c r="A131" s="18"/>
      <c r="B131" s="46"/>
      <c r="C131" s="18" t="s">
        <v>427</v>
      </c>
      <c r="D131" s="31">
        <f>'по 6-10'!D131+'по 0,4'!D129</f>
        <v>0</v>
      </c>
      <c r="E131" s="31">
        <f>'по 6-10'!E131+'по 0,4'!E129</f>
        <v>0</v>
      </c>
      <c r="F131" s="31">
        <f>'по 6-10'!F131+'по 0,4'!F129</f>
        <v>0</v>
      </c>
      <c r="G131" s="31">
        <f>'по 6-10'!G131+'по 0,4'!G129</f>
        <v>0</v>
      </c>
      <c r="H131" s="31">
        <f>'по 6-10'!H131+'по 0,4'!H129</f>
        <v>0</v>
      </c>
      <c r="I131" s="31">
        <f>'по 6-10'!I131+'по 0,4'!I129</f>
        <v>0</v>
      </c>
      <c r="J131" s="31">
        <f>'по 6-10'!J131+'по 0,4'!J129</f>
        <v>0</v>
      </c>
      <c r="K131" s="31">
        <f>'по 6-10'!K131+'по 0,4'!K129</f>
        <v>0</v>
      </c>
      <c r="L131" s="31">
        <f>'по 6-10'!L131+'по 0,4'!L129</f>
        <v>0</v>
      </c>
      <c r="M131" s="31">
        <f>'по 6-10'!M131+'по 0,4'!M129</f>
        <v>0</v>
      </c>
      <c r="N131" s="31">
        <f>'по 6-10'!N131+'по 0,4'!N129</f>
        <v>0</v>
      </c>
      <c r="O131" s="31">
        <f>'по 6-10'!O131+'по 0,4'!O129</f>
        <v>0</v>
      </c>
      <c r="P131" s="31">
        <f>'по 6-10'!P131+'по 0,4'!P129</f>
        <v>0</v>
      </c>
      <c r="Q131" s="31">
        <f>'по 6-10'!Q131+'по 0,4'!Q129</f>
        <v>0</v>
      </c>
    </row>
    <row r="132" spans="1:17" ht="12.75" customHeight="1" x14ac:dyDescent="0.2">
      <c r="A132" s="18"/>
      <c r="B132" s="46"/>
      <c r="C132" s="18" t="s">
        <v>428</v>
      </c>
      <c r="D132" s="31">
        <f>'по 6-10'!D132+'по 0,4'!D130</f>
        <v>0</v>
      </c>
      <c r="E132" s="31">
        <f>'по 6-10'!E132+'по 0,4'!E130</f>
        <v>0</v>
      </c>
      <c r="F132" s="31">
        <f>'по 6-10'!F132+'по 0,4'!F130</f>
        <v>0</v>
      </c>
      <c r="G132" s="31">
        <f>'по 6-10'!G132+'по 0,4'!G130</f>
        <v>0</v>
      </c>
      <c r="H132" s="31">
        <f>'по 6-10'!H132+'по 0,4'!H130</f>
        <v>0</v>
      </c>
      <c r="I132" s="31">
        <f>'по 6-10'!I132+'по 0,4'!I130</f>
        <v>0</v>
      </c>
      <c r="J132" s="31">
        <f>'по 6-10'!J132+'по 0,4'!J130</f>
        <v>0</v>
      </c>
      <c r="K132" s="31">
        <f>'по 6-10'!K132+'по 0,4'!K130</f>
        <v>0</v>
      </c>
      <c r="L132" s="31">
        <f>'по 6-10'!L132+'по 0,4'!L130</f>
        <v>0</v>
      </c>
      <c r="M132" s="31">
        <f>'по 6-10'!M132+'по 0,4'!M130</f>
        <v>0</v>
      </c>
      <c r="N132" s="31">
        <f>'по 6-10'!N132+'по 0,4'!N130</f>
        <v>0</v>
      </c>
      <c r="O132" s="31">
        <f>'по 6-10'!O132+'по 0,4'!O130</f>
        <v>0</v>
      </c>
      <c r="P132" s="31">
        <f>'по 6-10'!P132+'по 0,4'!P130</f>
        <v>0</v>
      </c>
      <c r="Q132" s="31">
        <f>'по 6-10'!Q132+'по 0,4'!Q130</f>
        <v>0</v>
      </c>
    </row>
    <row r="133" spans="1:17" ht="12.75" customHeight="1" x14ac:dyDescent="0.2">
      <c r="A133" s="18"/>
      <c r="B133" s="18"/>
      <c r="C133" s="46" t="s">
        <v>202</v>
      </c>
      <c r="D133" s="31">
        <f>'по 6-10'!D133+'по 0,4'!D131</f>
        <v>0</v>
      </c>
      <c r="E133" s="31">
        <f>'по 6-10'!E133+'по 0,4'!E131</f>
        <v>0</v>
      </c>
      <c r="F133" s="31">
        <f>'по 6-10'!F133+'по 0,4'!F131</f>
        <v>0</v>
      </c>
      <c r="G133" s="31">
        <f>'по 6-10'!G133+'по 0,4'!G131</f>
        <v>0</v>
      </c>
      <c r="H133" s="31">
        <f>'по 6-10'!H133+'по 0,4'!H131</f>
        <v>0</v>
      </c>
      <c r="I133" s="31">
        <f>'по 6-10'!I133+'по 0,4'!I131</f>
        <v>0</v>
      </c>
      <c r="J133" s="31">
        <f>'по 6-10'!J133+'по 0,4'!J131</f>
        <v>0</v>
      </c>
      <c r="K133" s="31">
        <f>'по 6-10'!K133+'по 0,4'!K131</f>
        <v>0</v>
      </c>
      <c r="L133" s="31">
        <f>'по 6-10'!L133+'по 0,4'!L131</f>
        <v>0</v>
      </c>
      <c r="M133" s="31">
        <f>'по 6-10'!M133+'по 0,4'!M131</f>
        <v>0</v>
      </c>
      <c r="N133" s="31">
        <f>'по 6-10'!N133+'по 0,4'!N131</f>
        <v>0</v>
      </c>
      <c r="O133" s="31">
        <f>'по 6-10'!O133+'по 0,4'!O131</f>
        <v>0</v>
      </c>
      <c r="P133" s="31">
        <f>'по 6-10'!P133+'по 0,4'!P131</f>
        <v>0</v>
      </c>
      <c r="Q133" s="31">
        <f>'по 6-10'!Q133+'по 0,4'!Q131</f>
        <v>0</v>
      </c>
    </row>
    <row r="134" spans="1:17" ht="12.75" customHeight="1" x14ac:dyDescent="0.2">
      <c r="A134" s="18"/>
      <c r="B134" s="18"/>
      <c r="C134" s="46" t="s">
        <v>203</v>
      </c>
      <c r="D134" s="31">
        <f>'по 6-10'!D134+'по 0,4'!D132</f>
        <v>0</v>
      </c>
      <c r="E134" s="31">
        <f>'по 6-10'!E134+'по 0,4'!E132</f>
        <v>0</v>
      </c>
      <c r="F134" s="31">
        <f>'по 6-10'!F134+'по 0,4'!F132</f>
        <v>0</v>
      </c>
      <c r="G134" s="31">
        <f>'по 6-10'!G134+'по 0,4'!G132</f>
        <v>0</v>
      </c>
      <c r="H134" s="31">
        <f>'по 6-10'!H134+'по 0,4'!H132</f>
        <v>0</v>
      </c>
      <c r="I134" s="31">
        <f>'по 6-10'!I134+'по 0,4'!I132</f>
        <v>0</v>
      </c>
      <c r="J134" s="31">
        <f>'по 6-10'!J134+'по 0,4'!J132</f>
        <v>0</v>
      </c>
      <c r="K134" s="31">
        <f>'по 6-10'!K134+'по 0,4'!K132</f>
        <v>0</v>
      </c>
      <c r="L134" s="31">
        <f>'по 6-10'!L134+'по 0,4'!L132</f>
        <v>0</v>
      </c>
      <c r="M134" s="31">
        <f>'по 6-10'!M134+'по 0,4'!M132</f>
        <v>0</v>
      </c>
      <c r="N134" s="31">
        <f>'по 6-10'!N134+'по 0,4'!N132</f>
        <v>0</v>
      </c>
      <c r="O134" s="31">
        <f>'по 6-10'!O134+'по 0,4'!O132</f>
        <v>0</v>
      </c>
      <c r="P134" s="31">
        <f>'по 6-10'!P134+'по 0,4'!P132</f>
        <v>0</v>
      </c>
      <c r="Q134" s="31">
        <f>'по 6-10'!Q134+'по 0,4'!Q132</f>
        <v>0</v>
      </c>
    </row>
    <row r="135" spans="1:17" ht="12.75" customHeight="1" x14ac:dyDescent="0.2">
      <c r="A135" s="18"/>
      <c r="B135" s="46"/>
      <c r="C135" s="18" t="s">
        <v>429</v>
      </c>
      <c r="D135" s="31">
        <f>'по 6-10'!D135+'по 0,4'!D133</f>
        <v>0</v>
      </c>
      <c r="E135" s="31">
        <f>'по 6-10'!E135+'по 0,4'!E133</f>
        <v>0</v>
      </c>
      <c r="F135" s="31">
        <f>'по 6-10'!F135+'по 0,4'!F133</f>
        <v>0</v>
      </c>
      <c r="G135" s="31">
        <f>'по 6-10'!G135+'по 0,4'!G133</f>
        <v>0</v>
      </c>
      <c r="H135" s="31">
        <f>'по 6-10'!H135+'по 0,4'!H133</f>
        <v>0</v>
      </c>
      <c r="I135" s="31">
        <f>'по 6-10'!I135+'по 0,4'!I133</f>
        <v>0</v>
      </c>
      <c r="J135" s="31">
        <f>'по 6-10'!J135+'по 0,4'!J133</f>
        <v>0</v>
      </c>
      <c r="K135" s="31">
        <f>'по 6-10'!K135+'по 0,4'!K133</f>
        <v>0</v>
      </c>
      <c r="L135" s="31">
        <f>'по 6-10'!L135+'по 0,4'!L133</f>
        <v>0</v>
      </c>
      <c r="M135" s="31">
        <f>'по 6-10'!M135+'по 0,4'!M133</f>
        <v>0</v>
      </c>
      <c r="N135" s="31">
        <f>'по 6-10'!N135+'по 0,4'!N133</f>
        <v>0</v>
      </c>
      <c r="O135" s="31">
        <f>'по 6-10'!O135+'по 0,4'!O133</f>
        <v>0</v>
      </c>
      <c r="P135" s="31">
        <f>'по 6-10'!P135+'по 0,4'!P133</f>
        <v>0</v>
      </c>
      <c r="Q135" s="31">
        <f>'по 6-10'!Q135+'по 0,4'!Q133</f>
        <v>0</v>
      </c>
    </row>
    <row r="136" spans="1:17" ht="12.75" customHeight="1" x14ac:dyDescent="0.2">
      <c r="A136" s="18"/>
      <c r="B136" s="46"/>
      <c r="C136" s="18" t="s">
        <v>430</v>
      </c>
      <c r="D136" s="31">
        <f>'по 6-10'!D136+'по 0,4'!D134</f>
        <v>0</v>
      </c>
      <c r="E136" s="31">
        <f>'по 6-10'!E136+'по 0,4'!E134</f>
        <v>0</v>
      </c>
      <c r="F136" s="31">
        <f>'по 6-10'!F136+'по 0,4'!F134</f>
        <v>0</v>
      </c>
      <c r="G136" s="31">
        <f>'по 6-10'!G136+'по 0,4'!G134</f>
        <v>0</v>
      </c>
      <c r="H136" s="31">
        <f>'по 6-10'!H136+'по 0,4'!H134</f>
        <v>0</v>
      </c>
      <c r="I136" s="31">
        <f>'по 6-10'!I136+'по 0,4'!I134</f>
        <v>0</v>
      </c>
      <c r="J136" s="31">
        <f>'по 6-10'!J136+'по 0,4'!J134</f>
        <v>0</v>
      </c>
      <c r="K136" s="31">
        <f>'по 6-10'!K136+'по 0,4'!K134</f>
        <v>0</v>
      </c>
      <c r="L136" s="31">
        <f>'по 6-10'!L136+'по 0,4'!L134</f>
        <v>0</v>
      </c>
      <c r="M136" s="31">
        <f>'по 6-10'!M136+'по 0,4'!M134</f>
        <v>0</v>
      </c>
      <c r="N136" s="31">
        <f>'по 6-10'!N136+'по 0,4'!N134</f>
        <v>0</v>
      </c>
      <c r="O136" s="31">
        <f>'по 6-10'!O136+'по 0,4'!O134</f>
        <v>0</v>
      </c>
      <c r="P136" s="31">
        <f>'по 6-10'!P136+'по 0,4'!P134</f>
        <v>0</v>
      </c>
      <c r="Q136" s="31">
        <f>'по 6-10'!Q136+'по 0,4'!Q134</f>
        <v>0</v>
      </c>
    </row>
    <row r="137" spans="1:17" ht="12.75" customHeight="1" x14ac:dyDescent="0.2">
      <c r="A137" s="18"/>
      <c r="B137" s="46"/>
      <c r="C137" s="46" t="s">
        <v>204</v>
      </c>
      <c r="D137" s="31">
        <f>'по 6-10'!D137+'по 0,4'!D135</f>
        <v>1</v>
      </c>
      <c r="E137" s="31">
        <f>'по 6-10'!E137+'по 0,4'!E135</f>
        <v>60</v>
      </c>
      <c r="F137" s="31">
        <f>'по 6-10'!F137+'по 0,4'!F135</f>
        <v>0</v>
      </c>
      <c r="G137" s="31">
        <f>'по 6-10'!G137+'по 0,4'!G135</f>
        <v>0</v>
      </c>
      <c r="H137" s="31">
        <f>'по 6-10'!H137+'по 0,4'!H135</f>
        <v>0</v>
      </c>
      <c r="I137" s="31">
        <f>'по 6-10'!I137+'по 0,4'!I135</f>
        <v>0</v>
      </c>
      <c r="J137" s="31">
        <f>'по 6-10'!J137+'по 0,4'!J135</f>
        <v>0</v>
      </c>
      <c r="K137" s="31">
        <f>'по 6-10'!K137+'по 0,4'!K135</f>
        <v>0</v>
      </c>
      <c r="L137" s="31">
        <f>'по 6-10'!L137+'по 0,4'!L135</f>
        <v>0</v>
      </c>
      <c r="M137" s="31">
        <f>'по 6-10'!M137+'по 0,4'!M135</f>
        <v>0</v>
      </c>
      <c r="N137" s="31">
        <f>'по 6-10'!N137+'по 0,4'!N135</f>
        <v>0</v>
      </c>
      <c r="O137" s="31">
        <f>'по 6-10'!O137+'по 0,4'!O135</f>
        <v>0</v>
      </c>
      <c r="P137" s="31">
        <f>'по 6-10'!P137+'по 0,4'!P135</f>
        <v>0</v>
      </c>
      <c r="Q137" s="31">
        <f>'по 6-10'!Q137+'по 0,4'!Q135</f>
        <v>0</v>
      </c>
    </row>
    <row r="138" spans="1:17" ht="12.75" customHeight="1" x14ac:dyDescent="0.2">
      <c r="A138" s="18"/>
      <c r="B138" s="46"/>
      <c r="C138" s="46" t="s">
        <v>205</v>
      </c>
      <c r="D138" s="31">
        <f>'по 6-10'!D138+'по 0,4'!D136</f>
        <v>0</v>
      </c>
      <c r="E138" s="31">
        <f>'по 6-10'!E138+'по 0,4'!E136</f>
        <v>0</v>
      </c>
      <c r="F138" s="31">
        <f>'по 6-10'!F138+'по 0,4'!F136</f>
        <v>0</v>
      </c>
      <c r="G138" s="31">
        <f>'по 6-10'!G138+'по 0,4'!G136</f>
        <v>0</v>
      </c>
      <c r="H138" s="31">
        <f>'по 6-10'!H138+'по 0,4'!H136</f>
        <v>0</v>
      </c>
      <c r="I138" s="31">
        <f>'по 6-10'!I138+'по 0,4'!I136</f>
        <v>0</v>
      </c>
      <c r="J138" s="31">
        <f>'по 6-10'!J138+'по 0,4'!J136</f>
        <v>0</v>
      </c>
      <c r="K138" s="31">
        <f>'по 6-10'!K138+'по 0,4'!K136</f>
        <v>0</v>
      </c>
      <c r="L138" s="31">
        <f>'по 6-10'!L138+'по 0,4'!L136</f>
        <v>0</v>
      </c>
      <c r="M138" s="31">
        <f>'по 6-10'!M138+'по 0,4'!M136</f>
        <v>0</v>
      </c>
      <c r="N138" s="31">
        <f>'по 6-10'!N138+'по 0,4'!N136</f>
        <v>0</v>
      </c>
      <c r="O138" s="31">
        <f>'по 6-10'!O138+'по 0,4'!O136</f>
        <v>0</v>
      </c>
      <c r="P138" s="31">
        <f>'по 6-10'!P138+'по 0,4'!P136</f>
        <v>0</v>
      </c>
      <c r="Q138" s="31">
        <f>'по 6-10'!Q138+'по 0,4'!Q136</f>
        <v>0</v>
      </c>
    </row>
    <row r="139" spans="1:17" ht="12.75" customHeight="1" x14ac:dyDescent="0.2">
      <c r="A139" s="18"/>
      <c r="B139" s="46"/>
      <c r="C139" s="46" t="s">
        <v>206</v>
      </c>
      <c r="D139" s="31">
        <f>'по 6-10'!D139+'по 0,4'!D137</f>
        <v>2</v>
      </c>
      <c r="E139" s="31">
        <f>'по 6-10'!E139+'по 0,4'!E137</f>
        <v>60</v>
      </c>
      <c r="F139" s="31">
        <f>'по 6-10'!F139+'по 0,4'!F137</f>
        <v>0</v>
      </c>
      <c r="G139" s="31">
        <f>'по 6-10'!G139+'по 0,4'!G137</f>
        <v>0</v>
      </c>
      <c r="H139" s="31">
        <f>'по 6-10'!H139+'по 0,4'!H137</f>
        <v>0</v>
      </c>
      <c r="I139" s="31">
        <f>'по 6-10'!I139+'по 0,4'!I137</f>
        <v>0</v>
      </c>
      <c r="J139" s="31">
        <f>'по 6-10'!J139+'по 0,4'!J137</f>
        <v>0</v>
      </c>
      <c r="K139" s="31">
        <f>'по 6-10'!K139+'по 0,4'!K137</f>
        <v>0</v>
      </c>
      <c r="L139" s="31">
        <f>'по 6-10'!L139+'по 0,4'!L137</f>
        <v>0</v>
      </c>
      <c r="M139" s="31">
        <f>'по 6-10'!M139+'по 0,4'!M137</f>
        <v>0</v>
      </c>
      <c r="N139" s="31">
        <f>'по 6-10'!N139+'по 0,4'!N137</f>
        <v>0</v>
      </c>
      <c r="O139" s="31">
        <f>'по 6-10'!O139+'по 0,4'!O137</f>
        <v>0</v>
      </c>
      <c r="P139" s="31">
        <f>'по 6-10'!P139+'по 0,4'!P137</f>
        <v>0</v>
      </c>
      <c r="Q139" s="31">
        <f>'по 6-10'!Q139+'по 0,4'!Q137</f>
        <v>0</v>
      </c>
    </row>
    <row r="140" spans="1:17" ht="12.75" customHeight="1" x14ac:dyDescent="0.2">
      <c r="A140" s="18"/>
      <c r="B140" s="46"/>
      <c r="C140" s="46" t="s">
        <v>207</v>
      </c>
      <c r="D140" s="31">
        <f>'по 6-10'!D140+'по 0,4'!D138</f>
        <v>0</v>
      </c>
      <c r="E140" s="31">
        <f>'по 6-10'!E140+'по 0,4'!E138</f>
        <v>0</v>
      </c>
      <c r="F140" s="31">
        <f>'по 6-10'!F140+'по 0,4'!F138</f>
        <v>0</v>
      </c>
      <c r="G140" s="31">
        <f>'по 6-10'!G140+'по 0,4'!G138</f>
        <v>0</v>
      </c>
      <c r="H140" s="31">
        <f>'по 6-10'!H140+'по 0,4'!H138</f>
        <v>0</v>
      </c>
      <c r="I140" s="31">
        <f>'по 6-10'!I140+'по 0,4'!I138</f>
        <v>0</v>
      </c>
      <c r="J140" s="31">
        <f>'по 6-10'!J140+'по 0,4'!J138</f>
        <v>0</v>
      </c>
      <c r="K140" s="31">
        <f>'по 6-10'!K140+'по 0,4'!K138</f>
        <v>0</v>
      </c>
      <c r="L140" s="31">
        <f>'по 6-10'!L140+'по 0,4'!L138</f>
        <v>0</v>
      </c>
      <c r="M140" s="31">
        <f>'по 6-10'!M140+'по 0,4'!M138</f>
        <v>0</v>
      </c>
      <c r="N140" s="31">
        <f>'по 6-10'!N140+'по 0,4'!N138</f>
        <v>0</v>
      </c>
      <c r="O140" s="31">
        <f>'по 6-10'!O140+'по 0,4'!O138</f>
        <v>0</v>
      </c>
      <c r="P140" s="31">
        <f>'по 6-10'!P140+'по 0,4'!P138</f>
        <v>0</v>
      </c>
      <c r="Q140" s="31">
        <f>'по 6-10'!Q140+'по 0,4'!Q138</f>
        <v>0</v>
      </c>
    </row>
    <row r="141" spans="1:17" ht="12.75" customHeight="1" x14ac:dyDescent="0.2">
      <c r="A141" s="18"/>
      <c r="B141" s="46"/>
      <c r="C141" s="46" t="s">
        <v>208</v>
      </c>
      <c r="D141" s="31">
        <f>'по 6-10'!D141+'по 0,4'!D139</f>
        <v>8</v>
      </c>
      <c r="E141" s="31">
        <f>'по 6-10'!E141+'по 0,4'!E139</f>
        <v>24</v>
      </c>
      <c r="F141" s="31">
        <f>'по 6-10'!F141+'по 0,4'!F139</f>
        <v>0</v>
      </c>
      <c r="G141" s="31">
        <f>'по 6-10'!G141+'по 0,4'!G139</f>
        <v>0</v>
      </c>
      <c r="H141" s="31">
        <f>'по 6-10'!H141+'по 0,4'!H139</f>
        <v>0</v>
      </c>
      <c r="I141" s="31">
        <f>'по 6-10'!I141+'по 0,4'!I139</f>
        <v>0</v>
      </c>
      <c r="J141" s="31">
        <f>'по 6-10'!J141+'по 0,4'!J139</f>
        <v>0</v>
      </c>
      <c r="K141" s="31">
        <f>'по 6-10'!K141+'по 0,4'!K139</f>
        <v>0</v>
      </c>
      <c r="L141" s="31">
        <f>'по 6-10'!L141+'по 0,4'!L139</f>
        <v>0</v>
      </c>
      <c r="M141" s="31">
        <f>'по 6-10'!M141+'по 0,4'!M139</f>
        <v>0</v>
      </c>
      <c r="N141" s="31">
        <f>'по 6-10'!N141+'по 0,4'!N139</f>
        <v>0</v>
      </c>
      <c r="O141" s="31">
        <f>'по 6-10'!O141+'по 0,4'!O139</f>
        <v>0</v>
      </c>
      <c r="P141" s="31">
        <f>'по 6-10'!P141+'по 0,4'!P139</f>
        <v>0</v>
      </c>
      <c r="Q141" s="31">
        <f>'по 6-10'!Q141+'по 0,4'!Q139</f>
        <v>0</v>
      </c>
    </row>
    <row r="142" spans="1:17" ht="12.75" customHeight="1" x14ac:dyDescent="0.2">
      <c r="A142" s="18"/>
      <c r="B142" s="51"/>
      <c r="C142" s="46" t="s">
        <v>209</v>
      </c>
      <c r="D142" s="31">
        <f>'по 6-10'!D142+'по 0,4'!D140</f>
        <v>6</v>
      </c>
      <c r="E142" s="31">
        <f>'по 6-10'!E142+'по 0,4'!E140</f>
        <v>31</v>
      </c>
      <c r="F142" s="31">
        <f>'по 6-10'!F142+'по 0,4'!F140</f>
        <v>0</v>
      </c>
      <c r="G142" s="31">
        <f>'по 6-10'!G142+'по 0,4'!G140</f>
        <v>0</v>
      </c>
      <c r="H142" s="31">
        <f>'по 6-10'!H142+'по 0,4'!H140</f>
        <v>0</v>
      </c>
      <c r="I142" s="31">
        <f>'по 6-10'!I142+'по 0,4'!I140</f>
        <v>0</v>
      </c>
      <c r="J142" s="31">
        <f>'по 6-10'!J142+'по 0,4'!J140</f>
        <v>0</v>
      </c>
      <c r="K142" s="31">
        <f>'по 6-10'!K142+'по 0,4'!K140</f>
        <v>0</v>
      </c>
      <c r="L142" s="31">
        <f>'по 6-10'!L142+'по 0,4'!L140</f>
        <v>0</v>
      </c>
      <c r="M142" s="31">
        <f>'по 6-10'!M142+'по 0,4'!M140</f>
        <v>0</v>
      </c>
      <c r="N142" s="31">
        <f>'по 6-10'!N142+'по 0,4'!N140</f>
        <v>0</v>
      </c>
      <c r="O142" s="31">
        <f>'по 6-10'!O142+'по 0,4'!O140</f>
        <v>0</v>
      </c>
      <c r="P142" s="31">
        <f>'по 6-10'!P142+'по 0,4'!P140</f>
        <v>0</v>
      </c>
      <c r="Q142" s="31">
        <f>'по 6-10'!Q142+'по 0,4'!Q140</f>
        <v>0</v>
      </c>
    </row>
    <row r="143" spans="1:17" ht="12.75" customHeight="1" x14ac:dyDescent="0.2">
      <c r="A143" s="18"/>
      <c r="B143" s="46"/>
      <c r="C143" s="46" t="s">
        <v>211</v>
      </c>
      <c r="D143" s="31">
        <f>'по 6-10'!D143+'по 0,4'!D142</f>
        <v>2</v>
      </c>
      <c r="E143" s="31">
        <f>'по 6-10'!E143+'по 0,4'!E142</f>
        <v>19</v>
      </c>
      <c r="F143" s="31">
        <f>'по 6-10'!F143+'по 0,4'!F142</f>
        <v>0</v>
      </c>
      <c r="G143" s="31">
        <f>'по 6-10'!G143+'по 0,4'!G142</f>
        <v>0</v>
      </c>
      <c r="H143" s="31">
        <f>'по 6-10'!H143+'по 0,4'!H142</f>
        <v>0</v>
      </c>
      <c r="I143" s="31">
        <f>'по 6-10'!I143+'по 0,4'!I142</f>
        <v>0</v>
      </c>
      <c r="J143" s="31">
        <f>'по 6-10'!J143+'по 0,4'!J141</f>
        <v>0</v>
      </c>
      <c r="K143" s="31">
        <f>'по 6-10'!K143+'по 0,4'!K141</f>
        <v>0</v>
      </c>
      <c r="L143" s="31">
        <f>'по 6-10'!L143+'по 0,4'!L141</f>
        <v>0</v>
      </c>
      <c r="M143" s="31">
        <f>'по 6-10'!M143+'по 0,4'!M141</f>
        <v>0</v>
      </c>
      <c r="N143" s="31">
        <f>'по 6-10'!N143+'по 0,4'!N141</f>
        <v>0</v>
      </c>
      <c r="O143" s="31">
        <f>'по 6-10'!O143+'по 0,4'!O141</f>
        <v>0</v>
      </c>
      <c r="P143" s="31">
        <f>'по 6-10'!P143+'по 0,4'!P141</f>
        <v>0</v>
      </c>
      <c r="Q143" s="31">
        <f>'по 6-10'!Q143+'по 0,4'!Q141</f>
        <v>0</v>
      </c>
    </row>
    <row r="144" spans="1:17" ht="12.75" customHeight="1" x14ac:dyDescent="0.2">
      <c r="A144" s="18"/>
      <c r="B144" s="46"/>
      <c r="C144" s="51" t="s">
        <v>212</v>
      </c>
      <c r="D144" s="31">
        <f>'по 6-10'!D144+'по 0,4'!D143</f>
        <v>4</v>
      </c>
      <c r="E144" s="31">
        <f>'по 6-10'!E144+'по 0,4'!E143</f>
        <v>14</v>
      </c>
      <c r="F144" s="31">
        <f>'по 6-10'!F144+'по 0,4'!F143</f>
        <v>0</v>
      </c>
      <c r="G144" s="31">
        <f>'по 6-10'!G144+'по 0,4'!G143</f>
        <v>0</v>
      </c>
      <c r="H144" s="31">
        <f>'по 6-10'!H144+'по 0,4'!H143</f>
        <v>0</v>
      </c>
      <c r="I144" s="31">
        <f>'по 6-10'!I144+'по 0,4'!I143</f>
        <v>0</v>
      </c>
      <c r="J144" s="31">
        <f>'по 6-10'!J144+'по 0,4'!J142</f>
        <v>0</v>
      </c>
      <c r="K144" s="31">
        <f>'по 6-10'!K144+'по 0,4'!K142</f>
        <v>0</v>
      </c>
      <c r="L144" s="31">
        <f>'по 6-10'!L144+'по 0,4'!L142</f>
        <v>0</v>
      </c>
      <c r="M144" s="31">
        <f>'по 6-10'!M144+'по 0,4'!M142</f>
        <v>0</v>
      </c>
      <c r="N144" s="31">
        <f>'по 6-10'!N144+'по 0,4'!N142</f>
        <v>0</v>
      </c>
      <c r="O144" s="31">
        <f>'по 6-10'!O144+'по 0,4'!O142</f>
        <v>0</v>
      </c>
      <c r="P144" s="31">
        <f>'по 6-10'!P144+'по 0,4'!P142</f>
        <v>0</v>
      </c>
      <c r="Q144" s="31">
        <f>'по 6-10'!Q144+'по 0,4'!Q142</f>
        <v>0</v>
      </c>
    </row>
    <row r="145" spans="1:17" ht="12.75" customHeight="1" x14ac:dyDescent="0.2">
      <c r="A145" s="18"/>
      <c r="B145" s="46"/>
      <c r="C145" s="52" t="s">
        <v>213</v>
      </c>
      <c r="D145" s="31">
        <f>'по 6-10'!D145+'по 0,4'!D144</f>
        <v>16</v>
      </c>
      <c r="E145" s="31">
        <f>'по 6-10'!E145+'по 0,4'!E144</f>
        <v>35</v>
      </c>
      <c r="F145" s="31">
        <f>'по 6-10'!F145+'по 0,4'!F144</f>
        <v>0</v>
      </c>
      <c r="G145" s="31">
        <f>'по 6-10'!G145+'по 0,4'!G144</f>
        <v>0</v>
      </c>
      <c r="H145" s="31">
        <f>'по 6-10'!H145+'по 0,4'!H144</f>
        <v>0</v>
      </c>
      <c r="I145" s="31">
        <f>'по 6-10'!I145+'по 0,4'!I144</f>
        <v>0</v>
      </c>
      <c r="J145" s="31">
        <f>'по 6-10'!J145+'по 0,4'!J143</f>
        <v>0</v>
      </c>
      <c r="K145" s="31">
        <f>'по 6-10'!K145+'по 0,4'!K143</f>
        <v>0</v>
      </c>
      <c r="L145" s="31">
        <f>'по 6-10'!L145+'по 0,4'!L143</f>
        <v>0</v>
      </c>
      <c r="M145" s="31">
        <f>'по 6-10'!M145+'по 0,4'!M143</f>
        <v>0</v>
      </c>
      <c r="N145" s="31">
        <f>'по 6-10'!N145+'по 0,4'!N143</f>
        <v>0</v>
      </c>
      <c r="O145" s="31">
        <f>'по 6-10'!O145+'по 0,4'!O143</f>
        <v>0</v>
      </c>
      <c r="P145" s="31">
        <f>'по 6-10'!P145+'по 0,4'!P143</f>
        <v>0</v>
      </c>
      <c r="Q145" s="31">
        <f>'по 6-10'!Q145+'по 0,4'!Q143</f>
        <v>0</v>
      </c>
    </row>
    <row r="146" spans="1:17" ht="12.75" customHeight="1" x14ac:dyDescent="0.2">
      <c r="A146" s="18"/>
      <c r="B146" s="46"/>
      <c r="C146" s="46" t="s">
        <v>214</v>
      </c>
      <c r="D146" s="31">
        <f>'по 6-10'!D146+'по 0,4'!D145</f>
        <v>1</v>
      </c>
      <c r="E146" s="31">
        <f>'по 6-10'!E146+'по 0,4'!E145</f>
        <v>10</v>
      </c>
      <c r="F146" s="31">
        <f>'по 6-10'!F146+'по 0,4'!F145</f>
        <v>0</v>
      </c>
      <c r="G146" s="31">
        <f>'по 6-10'!G146+'по 0,4'!G145</f>
        <v>0</v>
      </c>
      <c r="H146" s="31">
        <f>'по 6-10'!H146+'по 0,4'!H145</f>
        <v>0</v>
      </c>
      <c r="I146" s="31">
        <f>'по 6-10'!I146+'по 0,4'!I145</f>
        <v>0</v>
      </c>
      <c r="J146" s="31">
        <f>'по 6-10'!J146+'по 0,4'!J144</f>
        <v>0</v>
      </c>
      <c r="K146" s="31">
        <f>'по 6-10'!K146+'по 0,4'!K144</f>
        <v>0</v>
      </c>
      <c r="L146" s="31">
        <f>'по 6-10'!L146+'по 0,4'!L144</f>
        <v>0</v>
      </c>
      <c r="M146" s="31">
        <f>'по 6-10'!M146+'по 0,4'!M144</f>
        <v>0</v>
      </c>
      <c r="N146" s="31">
        <f>'по 6-10'!N146+'по 0,4'!N144</f>
        <v>0</v>
      </c>
      <c r="O146" s="31">
        <f>'по 6-10'!O146+'по 0,4'!O144</f>
        <v>0</v>
      </c>
      <c r="P146" s="31">
        <f>'по 6-10'!P146+'по 0,4'!P144</f>
        <v>0</v>
      </c>
      <c r="Q146" s="31">
        <f>'по 6-10'!Q146+'по 0,4'!Q144</f>
        <v>0</v>
      </c>
    </row>
    <row r="147" spans="1:17" ht="12.75" customHeight="1" x14ac:dyDescent="0.2">
      <c r="A147" s="18"/>
      <c r="B147" s="46"/>
      <c r="C147" s="46" t="s">
        <v>215</v>
      </c>
      <c r="D147" s="31">
        <f>'по 6-10'!D147+'по 0,4'!D146</f>
        <v>0</v>
      </c>
      <c r="E147" s="31">
        <f>'по 6-10'!E147+'по 0,4'!E146</f>
        <v>0</v>
      </c>
      <c r="F147" s="31">
        <f>'по 6-10'!F147+'по 0,4'!F146</f>
        <v>0</v>
      </c>
      <c r="G147" s="31">
        <f>'по 6-10'!G147+'по 0,4'!G146</f>
        <v>0</v>
      </c>
      <c r="H147" s="31">
        <f>'по 6-10'!H147+'по 0,4'!H146</f>
        <v>0</v>
      </c>
      <c r="I147" s="31">
        <f>'по 6-10'!I147+'по 0,4'!I146</f>
        <v>0</v>
      </c>
      <c r="J147" s="31">
        <f>'по 6-10'!J147+'по 0,4'!J145</f>
        <v>0</v>
      </c>
      <c r="K147" s="31">
        <f>'по 6-10'!K147+'по 0,4'!K145</f>
        <v>0</v>
      </c>
      <c r="L147" s="31">
        <f>'по 6-10'!L147+'по 0,4'!L145</f>
        <v>0</v>
      </c>
      <c r="M147" s="31">
        <f>'по 6-10'!M147+'по 0,4'!M145</f>
        <v>0</v>
      </c>
      <c r="N147" s="31">
        <f>'по 6-10'!N147+'по 0,4'!N145</f>
        <v>0</v>
      </c>
      <c r="O147" s="31">
        <f>'по 6-10'!O147+'по 0,4'!O145</f>
        <v>0</v>
      </c>
      <c r="P147" s="31">
        <f>'по 6-10'!P147+'по 0,4'!P145</f>
        <v>0</v>
      </c>
      <c r="Q147" s="31">
        <f>'по 6-10'!Q147+'по 0,4'!Q145</f>
        <v>0</v>
      </c>
    </row>
    <row r="148" spans="1:17" ht="12.75" customHeight="1" x14ac:dyDescent="0.2">
      <c r="A148" s="18"/>
      <c r="B148" s="20"/>
      <c r="C148" s="46" t="s">
        <v>216</v>
      </c>
      <c r="D148" s="31">
        <f>'по 6-10'!D148+'по 0,4'!D147</f>
        <v>3</v>
      </c>
      <c r="E148" s="31">
        <f>'по 6-10'!E148+'по 0,4'!E147</f>
        <v>12</v>
      </c>
      <c r="F148" s="31">
        <f>'по 6-10'!F148+'по 0,4'!F147</f>
        <v>0</v>
      </c>
      <c r="G148" s="31">
        <f>'по 6-10'!G148+'по 0,4'!G147</f>
        <v>0</v>
      </c>
      <c r="H148" s="31">
        <f>'по 6-10'!H148+'по 0,4'!H147</f>
        <v>0</v>
      </c>
      <c r="I148" s="31">
        <f>'по 6-10'!I148+'по 0,4'!I147</f>
        <v>0</v>
      </c>
      <c r="J148" s="31">
        <f>'по 6-10'!J148+'по 0,4'!J146</f>
        <v>0</v>
      </c>
      <c r="K148" s="31">
        <f>'по 6-10'!K148+'по 0,4'!K146</f>
        <v>0</v>
      </c>
      <c r="L148" s="31">
        <f>'по 6-10'!L148+'по 0,4'!L146</f>
        <v>0</v>
      </c>
      <c r="M148" s="31">
        <f>'по 6-10'!M148+'по 0,4'!M146</f>
        <v>0</v>
      </c>
      <c r="N148" s="31">
        <f>'по 6-10'!N148+'по 0,4'!N146</f>
        <v>0</v>
      </c>
      <c r="O148" s="31">
        <f>'по 6-10'!O148+'по 0,4'!O146</f>
        <v>0</v>
      </c>
      <c r="P148" s="31">
        <f>'по 6-10'!P148+'по 0,4'!P146</f>
        <v>0</v>
      </c>
      <c r="Q148" s="31">
        <f>'по 6-10'!Q148+'по 0,4'!Q146</f>
        <v>0</v>
      </c>
    </row>
    <row r="149" spans="1:17" ht="12.75" customHeight="1" x14ac:dyDescent="0.25">
      <c r="A149" s="18"/>
      <c r="B149" s="92"/>
      <c r="C149" s="46" t="s">
        <v>217</v>
      </c>
      <c r="D149" s="31">
        <f>'по 6-10'!D149+'по 0,4'!D148</f>
        <v>0</v>
      </c>
      <c r="E149" s="31">
        <f>'по 6-10'!E149+'по 0,4'!E148</f>
        <v>0</v>
      </c>
      <c r="F149" s="31">
        <f>'по 6-10'!F149+'по 0,4'!F148</f>
        <v>0</v>
      </c>
      <c r="G149" s="31">
        <f>'по 6-10'!G149+'по 0,4'!G148</f>
        <v>0</v>
      </c>
      <c r="H149" s="31">
        <f>'по 6-10'!H149+'по 0,4'!H148</f>
        <v>0</v>
      </c>
      <c r="I149" s="31">
        <f>'по 6-10'!I149+'по 0,4'!I148</f>
        <v>0</v>
      </c>
      <c r="J149" s="31">
        <f>'по 6-10'!J149+'по 0,4'!J147</f>
        <v>0</v>
      </c>
      <c r="K149" s="31">
        <f>'по 6-10'!K149+'по 0,4'!K147</f>
        <v>0</v>
      </c>
      <c r="L149" s="31">
        <f>'по 6-10'!L149+'по 0,4'!L147</f>
        <v>0</v>
      </c>
      <c r="M149" s="31">
        <f>'по 6-10'!M149+'по 0,4'!M147</f>
        <v>0</v>
      </c>
      <c r="N149" s="31">
        <f>'по 6-10'!N149+'по 0,4'!N147</f>
        <v>0</v>
      </c>
      <c r="O149" s="31">
        <f>'по 6-10'!O149+'по 0,4'!O147</f>
        <v>0</v>
      </c>
      <c r="P149" s="31">
        <f>'по 6-10'!P149+'по 0,4'!P147</f>
        <v>0</v>
      </c>
      <c r="Q149" s="31">
        <f>'по 6-10'!Q149+'по 0,4'!Q147</f>
        <v>0</v>
      </c>
    </row>
    <row r="150" spans="1:17" ht="12.75" customHeight="1" x14ac:dyDescent="0.2">
      <c r="A150" s="18"/>
      <c r="B150" s="18"/>
      <c r="C150" s="46" t="s">
        <v>218</v>
      </c>
      <c r="D150" s="31">
        <f>'по 6-10'!D150+'по 0,4'!D149</f>
        <v>2</v>
      </c>
      <c r="E150" s="31">
        <f>'по 6-10'!E150+'по 0,4'!E149</f>
        <v>7</v>
      </c>
      <c r="F150" s="31">
        <f>'по 6-10'!F150+'по 0,4'!F149</f>
        <v>0</v>
      </c>
      <c r="G150" s="31">
        <f>'по 6-10'!G150+'по 0,4'!G149</f>
        <v>0</v>
      </c>
      <c r="H150" s="31">
        <f>'по 6-10'!H150+'по 0,4'!H149</f>
        <v>0</v>
      </c>
      <c r="I150" s="31">
        <f>'по 6-10'!I150+'по 0,4'!I149</f>
        <v>0</v>
      </c>
      <c r="J150" s="31">
        <f>'по 6-10'!J150+'по 0,4'!J148</f>
        <v>0</v>
      </c>
      <c r="K150" s="31">
        <f>'по 6-10'!K150+'по 0,4'!K148</f>
        <v>0</v>
      </c>
      <c r="L150" s="31">
        <f>'по 6-10'!L150+'по 0,4'!L148</f>
        <v>0</v>
      </c>
      <c r="M150" s="31">
        <f>'по 6-10'!M150+'по 0,4'!M148</f>
        <v>0</v>
      </c>
      <c r="N150" s="31">
        <f>'по 6-10'!N150+'по 0,4'!N148</f>
        <v>0</v>
      </c>
      <c r="O150" s="31">
        <f>'по 6-10'!O150+'по 0,4'!O148</f>
        <v>0</v>
      </c>
      <c r="P150" s="31">
        <f>'по 6-10'!P150+'по 0,4'!P148</f>
        <v>0</v>
      </c>
      <c r="Q150" s="31">
        <f>'по 6-10'!Q150+'по 0,4'!Q148</f>
        <v>0</v>
      </c>
    </row>
    <row r="151" spans="1:17" ht="18.75" customHeight="1" x14ac:dyDescent="0.2">
      <c r="A151" s="18"/>
      <c r="B151" s="18"/>
      <c r="C151" s="20" t="s">
        <v>30</v>
      </c>
      <c r="D151" s="64">
        <f t="shared" ref="D151:K151" si="2">SUM(D104:D150)</f>
        <v>100</v>
      </c>
      <c r="E151" s="64">
        <f t="shared" si="2"/>
        <v>587.5</v>
      </c>
      <c r="F151" s="64">
        <f t="shared" si="2"/>
        <v>0</v>
      </c>
      <c r="G151" s="64">
        <f t="shared" si="2"/>
        <v>0</v>
      </c>
      <c r="H151" s="64">
        <f t="shared" si="2"/>
        <v>0</v>
      </c>
      <c r="I151" s="64">
        <f t="shared" si="2"/>
        <v>0</v>
      </c>
      <c r="J151" s="64">
        <f t="shared" si="2"/>
        <v>0</v>
      </c>
      <c r="K151" s="64">
        <f t="shared" si="2"/>
        <v>0</v>
      </c>
      <c r="L151" s="31">
        <f>'по 6-10'!L151+'по 0,4'!L149</f>
        <v>0</v>
      </c>
      <c r="M151" s="31">
        <f>'по 6-10'!M151+'по 0,4'!M149</f>
        <v>0</v>
      </c>
      <c r="N151" s="31">
        <f>'по 6-10'!N151+'по 0,4'!N149</f>
        <v>0</v>
      </c>
      <c r="O151" s="31">
        <f>'по 6-10'!O151+'по 0,4'!O149</f>
        <v>0</v>
      </c>
      <c r="P151" s="31">
        <f>'по 6-10'!P151+'по 0,4'!P149</f>
        <v>0</v>
      </c>
      <c r="Q151" s="31">
        <f>'по 6-10'!Q151+'по 0,4'!Q149</f>
        <v>0</v>
      </c>
    </row>
    <row r="152" spans="1:17" ht="15" x14ac:dyDescent="0.25">
      <c r="A152" s="18"/>
      <c r="B152" s="18"/>
      <c r="C152" s="92" t="s">
        <v>246</v>
      </c>
      <c r="D152" s="31"/>
      <c r="E152" s="31"/>
      <c r="F152" s="31"/>
      <c r="G152" s="31"/>
      <c r="H152" s="24"/>
      <c r="I152" s="24"/>
      <c r="J152" s="31"/>
      <c r="K152" s="31"/>
      <c r="L152" s="31">
        <f>'по 6-10'!L152+'по 0,4'!L150</f>
        <v>0</v>
      </c>
      <c r="M152" s="31">
        <f>'по 6-10'!M152+'по 0,4'!M150</f>
        <v>0</v>
      </c>
      <c r="N152" s="31">
        <f>'по 6-10'!N152+'по 0,4'!N150</f>
        <v>0</v>
      </c>
      <c r="O152" s="31">
        <f>'по 6-10'!O152+'по 0,4'!O150</f>
        <v>0</v>
      </c>
      <c r="P152" s="31">
        <f>'по 6-10'!P152+'по 0,4'!P150</f>
        <v>0</v>
      </c>
      <c r="Q152" s="31">
        <f>'по 6-10'!Q152+'по 0,4'!Q150</f>
        <v>0</v>
      </c>
    </row>
    <row r="153" spans="1:17" ht="12.75" customHeight="1" x14ac:dyDescent="0.2">
      <c r="A153" s="18"/>
      <c r="B153" s="18"/>
      <c r="C153" s="18" t="s">
        <v>220</v>
      </c>
      <c r="D153" s="31">
        <f>'по 6-10'!D153+'по 0,4'!D152</f>
        <v>19</v>
      </c>
      <c r="E153" s="31">
        <f>'по 6-10'!E153+'по 0,4'!E152</f>
        <v>28</v>
      </c>
      <c r="F153" s="31">
        <f>'по 6-10'!F153+'по 0,4'!F152</f>
        <v>0</v>
      </c>
      <c r="G153" s="31">
        <f>'по 6-10'!G153+'по 0,4'!G152</f>
        <v>0</v>
      </c>
      <c r="H153" s="31">
        <f>'по 6-10'!H153+'по 0,4'!H152</f>
        <v>0</v>
      </c>
      <c r="I153" s="31">
        <f>'по 6-10'!I153+'по 0,4'!I152</f>
        <v>0</v>
      </c>
      <c r="J153" s="31">
        <f>'по 6-10'!J153+'по 0,4'!J151</f>
        <v>0</v>
      </c>
      <c r="K153" s="31">
        <f>'по 6-10'!K153+'по 0,4'!K151</f>
        <v>0</v>
      </c>
      <c r="L153" s="31">
        <f>'по 6-10'!L153+'по 0,4'!L151</f>
        <v>0</v>
      </c>
      <c r="M153" s="31">
        <f>'по 6-10'!M153+'по 0,4'!M151</f>
        <v>0</v>
      </c>
      <c r="N153" s="31">
        <f>'по 6-10'!N153+'по 0,4'!N151</f>
        <v>0</v>
      </c>
      <c r="O153" s="31">
        <f>'по 6-10'!O153+'по 0,4'!O151</f>
        <v>0</v>
      </c>
      <c r="P153" s="31">
        <f>'по 6-10'!P153+'по 0,4'!P151</f>
        <v>0</v>
      </c>
      <c r="Q153" s="31">
        <f>'по 6-10'!Q153+'по 0,4'!Q151</f>
        <v>0</v>
      </c>
    </row>
    <row r="154" spans="1:17" ht="12.75" customHeight="1" x14ac:dyDescent="0.2">
      <c r="A154" s="18"/>
      <c r="B154" s="18"/>
      <c r="C154" s="18" t="s">
        <v>221</v>
      </c>
      <c r="D154" s="31">
        <f>'по 6-10'!D154+'по 0,4'!D153</f>
        <v>6</v>
      </c>
      <c r="E154" s="31">
        <f>'по 6-10'!E154+'по 0,4'!E153</f>
        <v>47</v>
      </c>
      <c r="F154" s="31">
        <f>'по 6-10'!F154+'по 0,4'!F153</f>
        <v>0</v>
      </c>
      <c r="G154" s="31">
        <f>'по 6-10'!G154+'по 0,4'!G153</f>
        <v>0</v>
      </c>
      <c r="H154" s="31">
        <f>'по 6-10'!H154+'по 0,4'!H153</f>
        <v>0</v>
      </c>
      <c r="I154" s="31">
        <f>'по 6-10'!I154+'по 0,4'!I153</f>
        <v>0</v>
      </c>
      <c r="J154" s="31">
        <f>'по 6-10'!J154+'по 0,4'!J152</f>
        <v>0</v>
      </c>
      <c r="K154" s="31">
        <f>'по 6-10'!K154+'по 0,4'!K152</f>
        <v>0</v>
      </c>
      <c r="L154" s="31">
        <f>'по 6-10'!L154+'по 0,4'!L152</f>
        <v>0</v>
      </c>
      <c r="M154" s="31">
        <f>'по 6-10'!M154+'по 0,4'!M152</f>
        <v>0</v>
      </c>
      <c r="N154" s="31">
        <f>'по 6-10'!N154+'по 0,4'!N152</f>
        <v>0</v>
      </c>
      <c r="O154" s="31">
        <f>'по 6-10'!O154+'по 0,4'!O152</f>
        <v>0</v>
      </c>
      <c r="P154" s="31">
        <f>'по 6-10'!P154+'по 0,4'!P152</f>
        <v>0</v>
      </c>
      <c r="Q154" s="31">
        <f>'по 6-10'!Q154+'по 0,4'!Q152</f>
        <v>0</v>
      </c>
    </row>
    <row r="155" spans="1:17" ht="12.75" customHeight="1" x14ac:dyDescent="0.2">
      <c r="A155" s="18"/>
      <c r="B155" s="18"/>
      <c r="C155" s="18" t="s">
        <v>340</v>
      </c>
      <c r="D155" s="31">
        <f>'по 6-10'!D155+'по 0,4'!D154</f>
        <v>0</v>
      </c>
      <c r="E155" s="31">
        <f>'по 6-10'!E155+'по 0,4'!E154</f>
        <v>0</v>
      </c>
      <c r="F155" s="31">
        <f>'по 6-10'!F155+'по 0,4'!F154</f>
        <v>0</v>
      </c>
      <c r="G155" s="31">
        <f>'по 6-10'!G155+'по 0,4'!G154</f>
        <v>0</v>
      </c>
      <c r="H155" s="31">
        <f>'по 6-10'!H155+'по 0,4'!H154</f>
        <v>0</v>
      </c>
      <c r="I155" s="31">
        <f>'по 6-10'!I155+'по 0,4'!I154</f>
        <v>0</v>
      </c>
      <c r="J155" s="31">
        <f>'по 6-10'!J155+'по 0,4'!J153</f>
        <v>0</v>
      </c>
      <c r="K155" s="31">
        <f>'по 6-10'!K155+'по 0,4'!K153</f>
        <v>0</v>
      </c>
      <c r="L155" s="31">
        <f>'по 6-10'!L155+'по 0,4'!L153</f>
        <v>0</v>
      </c>
      <c r="M155" s="31">
        <f>'по 6-10'!M155+'по 0,4'!M153</f>
        <v>0</v>
      </c>
      <c r="N155" s="31">
        <f>'по 6-10'!N155+'по 0,4'!N153</f>
        <v>0</v>
      </c>
      <c r="O155" s="31">
        <f>'по 6-10'!O155+'по 0,4'!O153</f>
        <v>0</v>
      </c>
      <c r="P155" s="31">
        <f>'по 6-10'!P155+'по 0,4'!P153</f>
        <v>0</v>
      </c>
      <c r="Q155" s="31">
        <f>'по 6-10'!Q155+'по 0,4'!Q153</f>
        <v>0</v>
      </c>
    </row>
    <row r="156" spans="1:17" ht="12.75" customHeight="1" x14ac:dyDescent="0.2">
      <c r="A156" s="18"/>
      <c r="B156" s="18"/>
      <c r="C156" s="18" t="s">
        <v>222</v>
      </c>
      <c r="D156" s="31">
        <f>'по 6-10'!D156+'по 0,4'!D155</f>
        <v>1</v>
      </c>
      <c r="E156" s="31">
        <f>'по 6-10'!E156+'по 0,4'!E155</f>
        <v>4</v>
      </c>
      <c r="F156" s="31">
        <f>'по 6-10'!F156+'по 0,4'!F155</f>
        <v>0</v>
      </c>
      <c r="G156" s="31">
        <f>'по 6-10'!G156+'по 0,4'!G155</f>
        <v>0</v>
      </c>
      <c r="H156" s="31">
        <f>'по 6-10'!H156+'по 0,4'!H155</f>
        <v>0</v>
      </c>
      <c r="I156" s="31">
        <f>'по 6-10'!I156+'по 0,4'!I155</f>
        <v>0</v>
      </c>
      <c r="J156" s="31">
        <f>'по 6-10'!J156+'по 0,4'!J154</f>
        <v>0</v>
      </c>
      <c r="K156" s="31">
        <f>'по 6-10'!K156+'по 0,4'!K154</f>
        <v>0</v>
      </c>
      <c r="L156" s="31">
        <f>'по 6-10'!L156+'по 0,4'!L154</f>
        <v>0</v>
      </c>
      <c r="M156" s="31">
        <f>'по 6-10'!M156+'по 0,4'!M154</f>
        <v>0</v>
      </c>
      <c r="N156" s="31">
        <f>'по 6-10'!N156+'по 0,4'!N154</f>
        <v>0</v>
      </c>
      <c r="O156" s="31">
        <f>'по 6-10'!O156+'по 0,4'!O154</f>
        <v>0</v>
      </c>
      <c r="P156" s="31">
        <f>'по 6-10'!P156+'по 0,4'!P154</f>
        <v>0</v>
      </c>
      <c r="Q156" s="31">
        <f>'по 6-10'!Q156+'по 0,4'!Q154</f>
        <v>0</v>
      </c>
    </row>
    <row r="157" spans="1:17" ht="12.75" customHeight="1" x14ac:dyDescent="0.2">
      <c r="A157" s="18"/>
      <c r="B157" s="18"/>
      <c r="C157" s="18" t="s">
        <v>223</v>
      </c>
      <c r="D157" s="31">
        <f>'по 6-10'!D157+'по 0,4'!D156</f>
        <v>3</v>
      </c>
      <c r="E157" s="31">
        <f>'по 6-10'!E157+'по 0,4'!E156</f>
        <v>12</v>
      </c>
      <c r="F157" s="31">
        <f>'по 6-10'!F157+'по 0,4'!F156</f>
        <v>0</v>
      </c>
      <c r="G157" s="31">
        <f>'по 6-10'!G157+'по 0,4'!G156</f>
        <v>0</v>
      </c>
      <c r="H157" s="31">
        <f>'по 6-10'!H157+'по 0,4'!H156</f>
        <v>0</v>
      </c>
      <c r="I157" s="31">
        <f>'по 6-10'!I157+'по 0,4'!I156</f>
        <v>0</v>
      </c>
      <c r="J157" s="31">
        <f>'по 6-10'!J157+'по 0,4'!J155</f>
        <v>0</v>
      </c>
      <c r="K157" s="31">
        <f>'по 6-10'!K157+'по 0,4'!K155</f>
        <v>0</v>
      </c>
      <c r="L157" s="31">
        <f>'по 6-10'!L157+'по 0,4'!L155</f>
        <v>0</v>
      </c>
      <c r="M157" s="31">
        <f>'по 6-10'!M157+'по 0,4'!M155</f>
        <v>0</v>
      </c>
      <c r="N157" s="31">
        <f>'по 6-10'!N157+'по 0,4'!N155</f>
        <v>0</v>
      </c>
      <c r="O157" s="31">
        <f>'по 6-10'!O157+'по 0,4'!O155</f>
        <v>0</v>
      </c>
      <c r="P157" s="31">
        <f>'по 6-10'!P157+'по 0,4'!P155</f>
        <v>0</v>
      </c>
      <c r="Q157" s="31">
        <f>'по 6-10'!Q157+'по 0,4'!Q155</f>
        <v>0</v>
      </c>
    </row>
    <row r="158" spans="1:17" ht="12.75" customHeight="1" x14ac:dyDescent="0.2">
      <c r="A158" s="18"/>
      <c r="B158" s="18"/>
      <c r="C158" s="18" t="s">
        <v>224</v>
      </c>
      <c r="D158" s="31">
        <f>'по 6-10'!D158+'по 0,4'!D157</f>
        <v>3</v>
      </c>
      <c r="E158" s="31">
        <f>'по 6-10'!E158+'по 0,4'!E157</f>
        <v>23</v>
      </c>
      <c r="F158" s="31">
        <f>'по 6-10'!F158+'по 0,4'!F157</f>
        <v>0</v>
      </c>
      <c r="G158" s="31">
        <f>'по 6-10'!G158+'по 0,4'!G157</f>
        <v>0</v>
      </c>
      <c r="H158" s="31">
        <f>'по 6-10'!H158+'по 0,4'!H157</f>
        <v>0</v>
      </c>
      <c r="I158" s="31">
        <f>'по 6-10'!I158+'по 0,4'!I157</f>
        <v>0</v>
      </c>
      <c r="J158" s="31">
        <f>'по 6-10'!J158+'по 0,4'!J156</f>
        <v>0</v>
      </c>
      <c r="K158" s="31">
        <f>'по 6-10'!K158+'по 0,4'!K156</f>
        <v>0</v>
      </c>
      <c r="L158" s="31">
        <f>'по 6-10'!L158+'по 0,4'!L156</f>
        <v>0</v>
      </c>
      <c r="M158" s="31">
        <f>'по 6-10'!M158+'по 0,4'!M156</f>
        <v>0</v>
      </c>
      <c r="N158" s="31">
        <f>'по 6-10'!N158+'по 0,4'!N156</f>
        <v>0</v>
      </c>
      <c r="O158" s="31">
        <f>'по 6-10'!O158+'по 0,4'!O156</f>
        <v>0</v>
      </c>
      <c r="P158" s="31">
        <f>'по 6-10'!P158+'по 0,4'!P156</f>
        <v>0</v>
      </c>
      <c r="Q158" s="31">
        <f>'по 6-10'!Q158+'по 0,4'!Q156</f>
        <v>0</v>
      </c>
    </row>
    <row r="159" spans="1:17" ht="12.75" customHeight="1" x14ac:dyDescent="0.2">
      <c r="A159" s="18"/>
      <c r="B159" s="18"/>
      <c r="C159" s="18" t="s">
        <v>225</v>
      </c>
      <c r="D159" s="31">
        <f>'по 6-10'!D159+'по 0,4'!D158</f>
        <v>0</v>
      </c>
      <c r="E159" s="31">
        <f>'по 6-10'!E159+'по 0,4'!E158</f>
        <v>0</v>
      </c>
      <c r="F159" s="31">
        <f>'по 6-10'!F159+'по 0,4'!F158</f>
        <v>0</v>
      </c>
      <c r="G159" s="31">
        <f>'по 6-10'!G159+'по 0,4'!G158</f>
        <v>0</v>
      </c>
      <c r="H159" s="31">
        <f>'по 6-10'!H159+'по 0,4'!H158</f>
        <v>0</v>
      </c>
      <c r="I159" s="31">
        <f>'по 6-10'!I159+'по 0,4'!I158</f>
        <v>0</v>
      </c>
      <c r="J159" s="31">
        <f>'по 6-10'!J159+'по 0,4'!J157</f>
        <v>0</v>
      </c>
      <c r="K159" s="31">
        <f>'по 6-10'!K159+'по 0,4'!K157</f>
        <v>0</v>
      </c>
      <c r="L159" s="31">
        <f>'по 6-10'!L159+'по 0,4'!L157</f>
        <v>0</v>
      </c>
      <c r="M159" s="31">
        <f>'по 6-10'!M159+'по 0,4'!M157</f>
        <v>0</v>
      </c>
      <c r="N159" s="31">
        <f>'по 6-10'!N159+'по 0,4'!N157</f>
        <v>0</v>
      </c>
      <c r="O159" s="31">
        <f>'по 6-10'!O159+'по 0,4'!O157</f>
        <v>0</v>
      </c>
      <c r="P159" s="31">
        <f>'по 6-10'!P159+'по 0,4'!P157</f>
        <v>0</v>
      </c>
      <c r="Q159" s="31">
        <f>'по 6-10'!Q159+'по 0,4'!Q157</f>
        <v>0</v>
      </c>
    </row>
    <row r="160" spans="1:17" ht="12.75" customHeight="1" x14ac:dyDescent="0.2">
      <c r="A160" s="18"/>
      <c r="B160" s="18"/>
      <c r="C160" s="18" t="s">
        <v>226</v>
      </c>
      <c r="D160" s="31">
        <f>'по 6-10'!D160+'по 0,4'!D159</f>
        <v>0</v>
      </c>
      <c r="E160" s="31">
        <f>'по 6-10'!E160+'по 0,4'!E159</f>
        <v>0</v>
      </c>
      <c r="F160" s="31">
        <f>'по 6-10'!F160+'по 0,4'!F159</f>
        <v>0</v>
      </c>
      <c r="G160" s="31">
        <f>'по 6-10'!G160+'по 0,4'!G159</f>
        <v>0</v>
      </c>
      <c r="H160" s="31">
        <f>'по 6-10'!H160+'по 0,4'!H159</f>
        <v>0</v>
      </c>
      <c r="I160" s="31">
        <f>'по 6-10'!I160+'по 0,4'!I159</f>
        <v>0</v>
      </c>
      <c r="J160" s="31">
        <f>'по 6-10'!J160+'по 0,4'!J158</f>
        <v>0</v>
      </c>
      <c r="K160" s="31">
        <f>'по 6-10'!K160+'по 0,4'!K158</f>
        <v>0</v>
      </c>
      <c r="L160" s="31">
        <f>'по 6-10'!L160+'по 0,4'!L158</f>
        <v>0</v>
      </c>
      <c r="M160" s="31">
        <f>'по 6-10'!M160+'по 0,4'!M158</f>
        <v>0</v>
      </c>
      <c r="N160" s="31">
        <f>'по 6-10'!N160+'по 0,4'!N158</f>
        <v>0</v>
      </c>
      <c r="O160" s="31">
        <f>'по 6-10'!O160+'по 0,4'!O158</f>
        <v>0</v>
      </c>
      <c r="P160" s="31">
        <f>'по 6-10'!P160+'по 0,4'!P158</f>
        <v>0</v>
      </c>
      <c r="Q160" s="31">
        <f>'по 6-10'!Q160+'по 0,4'!Q158</f>
        <v>0</v>
      </c>
    </row>
    <row r="161" spans="1:17" ht="12.75" customHeight="1" x14ac:dyDescent="0.2">
      <c r="A161" s="18"/>
      <c r="B161" s="18"/>
      <c r="C161" s="18" t="s">
        <v>227</v>
      </c>
      <c r="D161" s="31">
        <f>'по 6-10'!D161+'по 0,4'!D160</f>
        <v>0</v>
      </c>
      <c r="E161" s="31">
        <f>'по 6-10'!E161+'по 0,4'!E160</f>
        <v>0</v>
      </c>
      <c r="F161" s="31">
        <f>'по 6-10'!F161+'по 0,4'!F160</f>
        <v>0</v>
      </c>
      <c r="G161" s="31">
        <f>'по 6-10'!G161+'по 0,4'!G160</f>
        <v>0</v>
      </c>
      <c r="H161" s="31">
        <f>'по 6-10'!H161+'по 0,4'!H160</f>
        <v>0</v>
      </c>
      <c r="I161" s="31">
        <f>'по 6-10'!I161+'по 0,4'!I160</f>
        <v>0</v>
      </c>
      <c r="J161" s="31">
        <f>'по 6-10'!J161+'по 0,4'!J159</f>
        <v>0</v>
      </c>
      <c r="K161" s="31">
        <f>'по 6-10'!K161+'по 0,4'!K159</f>
        <v>0</v>
      </c>
      <c r="L161" s="31">
        <f>'по 6-10'!L161+'по 0,4'!L159</f>
        <v>0</v>
      </c>
      <c r="M161" s="31">
        <f>'по 6-10'!M161+'по 0,4'!M159</f>
        <v>0</v>
      </c>
      <c r="N161" s="31">
        <f>'по 6-10'!N161+'по 0,4'!N159</f>
        <v>0</v>
      </c>
      <c r="O161" s="31">
        <f>'по 6-10'!O161+'по 0,4'!O159</f>
        <v>0</v>
      </c>
      <c r="P161" s="31">
        <f>'по 6-10'!P161+'по 0,4'!P159</f>
        <v>0</v>
      </c>
      <c r="Q161" s="31">
        <f>'по 6-10'!Q161+'по 0,4'!Q159</f>
        <v>0</v>
      </c>
    </row>
    <row r="162" spans="1:17" ht="12.75" customHeight="1" x14ac:dyDescent="0.2">
      <c r="A162" s="18"/>
      <c r="B162" s="18"/>
      <c r="C162" s="18" t="s">
        <v>228</v>
      </c>
      <c r="D162" s="31">
        <f>'по 6-10'!D162+'по 0,4'!D161</f>
        <v>0</v>
      </c>
      <c r="E162" s="31">
        <f>'по 6-10'!E162+'по 0,4'!E161</f>
        <v>0</v>
      </c>
      <c r="F162" s="31">
        <f>'по 6-10'!F162+'по 0,4'!F161</f>
        <v>0</v>
      </c>
      <c r="G162" s="31">
        <f>'по 6-10'!G162+'по 0,4'!G161</f>
        <v>0</v>
      </c>
      <c r="H162" s="31">
        <f>'по 6-10'!H162+'по 0,4'!H161</f>
        <v>0</v>
      </c>
      <c r="I162" s="31">
        <f>'по 6-10'!I162+'по 0,4'!I161</f>
        <v>0</v>
      </c>
      <c r="J162" s="31">
        <f>'по 6-10'!J162+'по 0,4'!J160</f>
        <v>0</v>
      </c>
      <c r="K162" s="31">
        <f>'по 6-10'!K162+'по 0,4'!K160</f>
        <v>0</v>
      </c>
      <c r="L162" s="31">
        <f>'по 6-10'!L162+'по 0,4'!L160</f>
        <v>0</v>
      </c>
      <c r="M162" s="31">
        <f>'по 6-10'!M162+'по 0,4'!M160</f>
        <v>0</v>
      </c>
      <c r="N162" s="31">
        <f>'по 6-10'!N162+'по 0,4'!N160</f>
        <v>0</v>
      </c>
      <c r="O162" s="31">
        <f>'по 6-10'!O162+'по 0,4'!O160</f>
        <v>0</v>
      </c>
      <c r="P162" s="31">
        <f>'по 6-10'!P162+'по 0,4'!P160</f>
        <v>0</v>
      </c>
      <c r="Q162" s="31">
        <f>'по 6-10'!Q162+'по 0,4'!Q160</f>
        <v>0</v>
      </c>
    </row>
    <row r="163" spans="1:17" ht="12.75" customHeight="1" x14ac:dyDescent="0.2">
      <c r="A163" s="18"/>
      <c r="B163" s="18"/>
      <c r="C163" s="18" t="s">
        <v>229</v>
      </c>
      <c r="D163" s="31">
        <f>'по 6-10'!D163+'по 0,4'!D162</f>
        <v>0</v>
      </c>
      <c r="E163" s="31">
        <f>'по 6-10'!E163+'по 0,4'!E162</f>
        <v>0</v>
      </c>
      <c r="F163" s="31">
        <f>'по 6-10'!F163+'по 0,4'!F162</f>
        <v>0</v>
      </c>
      <c r="G163" s="31">
        <f>'по 6-10'!G163+'по 0,4'!G162</f>
        <v>0</v>
      </c>
      <c r="H163" s="31">
        <f>'по 6-10'!H163+'по 0,4'!H162</f>
        <v>0</v>
      </c>
      <c r="I163" s="31">
        <f>'по 6-10'!I163+'по 0,4'!I162</f>
        <v>0</v>
      </c>
      <c r="J163" s="31">
        <f>'по 6-10'!J163+'по 0,4'!J161</f>
        <v>0</v>
      </c>
      <c r="K163" s="31">
        <f>'по 6-10'!K163+'по 0,4'!K161</f>
        <v>0</v>
      </c>
      <c r="L163" s="31">
        <f>'по 6-10'!L163+'по 0,4'!L161</f>
        <v>0</v>
      </c>
      <c r="M163" s="31">
        <f>'по 6-10'!M163+'по 0,4'!M161</f>
        <v>0</v>
      </c>
      <c r="N163" s="31">
        <f>'по 6-10'!N163+'по 0,4'!N161</f>
        <v>0</v>
      </c>
      <c r="O163" s="31">
        <f>'по 6-10'!O163+'по 0,4'!O161</f>
        <v>0</v>
      </c>
      <c r="P163" s="31">
        <f>'по 6-10'!P163+'по 0,4'!P161</f>
        <v>0</v>
      </c>
      <c r="Q163" s="31">
        <f>'по 6-10'!Q163+'по 0,4'!Q161</f>
        <v>0</v>
      </c>
    </row>
    <row r="164" spans="1:17" ht="12.75" customHeight="1" x14ac:dyDescent="0.2">
      <c r="A164" s="18"/>
      <c r="B164" s="18"/>
      <c r="C164" s="18" t="s">
        <v>230</v>
      </c>
      <c r="D164" s="31">
        <f>'по 6-10'!D164+'по 0,4'!D163</f>
        <v>0</v>
      </c>
      <c r="E164" s="31">
        <f>'по 6-10'!E164+'по 0,4'!E163</f>
        <v>0</v>
      </c>
      <c r="F164" s="31">
        <f>'по 6-10'!F164+'по 0,4'!F163</f>
        <v>0</v>
      </c>
      <c r="G164" s="31">
        <f>'по 6-10'!G164+'по 0,4'!G163</f>
        <v>0</v>
      </c>
      <c r="H164" s="31">
        <f>'по 6-10'!H164+'по 0,4'!H163</f>
        <v>0</v>
      </c>
      <c r="I164" s="31">
        <f>'по 6-10'!I164+'по 0,4'!I163</f>
        <v>0</v>
      </c>
      <c r="J164" s="31">
        <f>'по 6-10'!J164+'по 0,4'!J162</f>
        <v>0</v>
      </c>
      <c r="K164" s="31">
        <f>'по 6-10'!K164+'по 0,4'!K162</f>
        <v>0</v>
      </c>
      <c r="L164" s="31">
        <f>'по 6-10'!L164+'по 0,4'!L162</f>
        <v>0</v>
      </c>
      <c r="M164" s="31">
        <f>'по 6-10'!M164+'по 0,4'!M162</f>
        <v>0</v>
      </c>
      <c r="N164" s="31">
        <f>'по 6-10'!N164+'по 0,4'!N162</f>
        <v>0</v>
      </c>
      <c r="O164" s="31">
        <f>'по 6-10'!O164+'по 0,4'!O162</f>
        <v>0</v>
      </c>
      <c r="P164" s="31">
        <f>'по 6-10'!P164+'по 0,4'!P162</f>
        <v>0</v>
      </c>
      <c r="Q164" s="31">
        <f>'по 6-10'!Q164+'по 0,4'!Q162</f>
        <v>0</v>
      </c>
    </row>
    <row r="165" spans="1:17" ht="12.75" customHeight="1" x14ac:dyDescent="0.2">
      <c r="A165" s="18"/>
      <c r="B165" s="18"/>
      <c r="C165" s="18" t="s">
        <v>231</v>
      </c>
      <c r="D165" s="31">
        <f>'по 6-10'!D165+'по 0,4'!D164</f>
        <v>0</v>
      </c>
      <c r="E165" s="31">
        <f>'по 6-10'!E165+'по 0,4'!E164</f>
        <v>0</v>
      </c>
      <c r="F165" s="31">
        <f>'по 6-10'!F165+'по 0,4'!F164</f>
        <v>0</v>
      </c>
      <c r="G165" s="31">
        <f>'по 6-10'!G165+'по 0,4'!G164</f>
        <v>0</v>
      </c>
      <c r="H165" s="31">
        <f>'по 6-10'!H165+'по 0,4'!H164</f>
        <v>0</v>
      </c>
      <c r="I165" s="31">
        <f>'по 6-10'!I165+'по 0,4'!I164</f>
        <v>0</v>
      </c>
      <c r="J165" s="31">
        <f>'по 6-10'!J165+'по 0,4'!J163</f>
        <v>0</v>
      </c>
      <c r="K165" s="31">
        <f>'по 6-10'!K165+'по 0,4'!K163</f>
        <v>0</v>
      </c>
      <c r="L165" s="31">
        <f>'по 6-10'!L165+'по 0,4'!L163</f>
        <v>0</v>
      </c>
      <c r="M165" s="31">
        <f>'по 6-10'!M165+'по 0,4'!M163</f>
        <v>0</v>
      </c>
      <c r="N165" s="31">
        <f>'по 6-10'!N165+'по 0,4'!N163</f>
        <v>0</v>
      </c>
      <c r="O165" s="31">
        <f>'по 6-10'!O165+'по 0,4'!O163</f>
        <v>0</v>
      </c>
      <c r="P165" s="31">
        <f>'по 6-10'!P165+'по 0,4'!P163</f>
        <v>0</v>
      </c>
      <c r="Q165" s="31">
        <f>'по 6-10'!Q165+'по 0,4'!Q163</f>
        <v>0</v>
      </c>
    </row>
    <row r="166" spans="1:17" ht="12.75" customHeight="1" x14ac:dyDescent="0.2">
      <c r="A166" s="18"/>
      <c r="B166" s="18"/>
      <c r="C166" s="18" t="s">
        <v>341</v>
      </c>
      <c r="D166" s="31">
        <f>'по 6-10'!D166+'по 0,4'!D165</f>
        <v>0</v>
      </c>
      <c r="E166" s="31">
        <f>'по 6-10'!E166+'по 0,4'!E165</f>
        <v>0</v>
      </c>
      <c r="F166" s="31">
        <f>'по 6-10'!F166+'по 0,4'!F165</f>
        <v>0</v>
      </c>
      <c r="G166" s="31">
        <f>'по 6-10'!G166+'по 0,4'!G165</f>
        <v>0</v>
      </c>
      <c r="H166" s="31">
        <f>'по 6-10'!H166+'по 0,4'!H165</f>
        <v>0</v>
      </c>
      <c r="I166" s="31">
        <f>'по 6-10'!I166+'по 0,4'!I165</f>
        <v>0</v>
      </c>
      <c r="J166" s="31">
        <f>'по 6-10'!J166+'по 0,4'!J164</f>
        <v>0</v>
      </c>
      <c r="K166" s="31">
        <f>'по 6-10'!K166+'по 0,4'!K164</f>
        <v>0</v>
      </c>
      <c r="L166" s="31">
        <f>'по 6-10'!L166+'по 0,4'!L164</f>
        <v>0</v>
      </c>
      <c r="M166" s="31">
        <f>'по 6-10'!M166+'по 0,4'!M164</f>
        <v>0</v>
      </c>
      <c r="N166" s="31">
        <f>'по 6-10'!N166+'по 0,4'!N164</f>
        <v>0</v>
      </c>
      <c r="O166" s="31">
        <f>'по 6-10'!O166+'по 0,4'!O164</f>
        <v>0</v>
      </c>
      <c r="P166" s="31">
        <f>'по 6-10'!P166+'по 0,4'!P164</f>
        <v>0</v>
      </c>
      <c r="Q166" s="31">
        <f>'по 6-10'!Q166+'по 0,4'!Q164</f>
        <v>0</v>
      </c>
    </row>
    <row r="167" spans="1:17" ht="12.75" customHeight="1" x14ac:dyDescent="0.2">
      <c r="A167" s="18"/>
      <c r="B167" s="18"/>
      <c r="C167" s="18" t="s">
        <v>232</v>
      </c>
      <c r="D167" s="31">
        <f>'по 6-10'!D167+'по 0,4'!D166</f>
        <v>6</v>
      </c>
      <c r="E167" s="31">
        <f>'по 6-10'!E167+'по 0,4'!E166</f>
        <v>37</v>
      </c>
      <c r="F167" s="31">
        <f>'по 6-10'!F167+'по 0,4'!F166</f>
        <v>0</v>
      </c>
      <c r="G167" s="31">
        <f>'по 6-10'!G167+'по 0,4'!G166</f>
        <v>0</v>
      </c>
      <c r="H167" s="31">
        <f>'по 6-10'!H167+'по 0,4'!H166</f>
        <v>0</v>
      </c>
      <c r="I167" s="31">
        <f>'по 6-10'!I167+'по 0,4'!I166</f>
        <v>0</v>
      </c>
      <c r="J167" s="31">
        <f>'по 6-10'!J167+'по 0,4'!J165</f>
        <v>0</v>
      </c>
      <c r="K167" s="31">
        <f>'по 6-10'!K167+'по 0,4'!K165</f>
        <v>0</v>
      </c>
      <c r="L167" s="31">
        <f>'по 6-10'!L167+'по 0,4'!L165</f>
        <v>0</v>
      </c>
      <c r="M167" s="31">
        <f>'по 6-10'!M167+'по 0,4'!M165</f>
        <v>0</v>
      </c>
      <c r="N167" s="31">
        <f>'по 6-10'!N167+'по 0,4'!N165</f>
        <v>0</v>
      </c>
      <c r="O167" s="31">
        <f>'по 6-10'!O167+'по 0,4'!O165</f>
        <v>0</v>
      </c>
      <c r="P167" s="31">
        <f>'по 6-10'!P167+'по 0,4'!P165</f>
        <v>0</v>
      </c>
      <c r="Q167" s="31">
        <f>'по 6-10'!Q167+'по 0,4'!Q165</f>
        <v>0</v>
      </c>
    </row>
    <row r="168" spans="1:17" ht="12.75" customHeight="1" x14ac:dyDescent="0.2">
      <c r="A168" s="18"/>
      <c r="B168" s="18"/>
      <c r="C168" s="18" t="s">
        <v>233</v>
      </c>
      <c r="D168" s="31">
        <f>'по 6-10'!D168+'по 0,4'!D167</f>
        <v>3</v>
      </c>
      <c r="E168" s="31">
        <f>'по 6-10'!E168+'по 0,4'!E167</f>
        <v>22</v>
      </c>
      <c r="F168" s="31">
        <f>'по 6-10'!F168+'по 0,4'!F167</f>
        <v>0</v>
      </c>
      <c r="G168" s="31">
        <f>'по 6-10'!G168+'по 0,4'!G167</f>
        <v>0</v>
      </c>
      <c r="H168" s="31">
        <f>'по 6-10'!H168+'по 0,4'!H167</f>
        <v>0</v>
      </c>
      <c r="I168" s="31">
        <f>'по 6-10'!I168+'по 0,4'!I167</f>
        <v>0</v>
      </c>
      <c r="J168" s="31">
        <f>'по 6-10'!J168+'по 0,4'!J166</f>
        <v>0</v>
      </c>
      <c r="K168" s="31">
        <f>'по 6-10'!K168+'по 0,4'!K166</f>
        <v>0</v>
      </c>
      <c r="L168" s="31">
        <f>'по 6-10'!L168+'по 0,4'!L166</f>
        <v>0</v>
      </c>
      <c r="M168" s="31">
        <f>'по 6-10'!M168+'по 0,4'!M166</f>
        <v>0</v>
      </c>
      <c r="N168" s="31">
        <f>'по 6-10'!N168+'по 0,4'!N166</f>
        <v>0</v>
      </c>
      <c r="O168" s="31">
        <f>'по 6-10'!O168+'по 0,4'!O166</f>
        <v>0</v>
      </c>
      <c r="P168" s="31">
        <f>'по 6-10'!P168+'по 0,4'!P166</f>
        <v>0</v>
      </c>
      <c r="Q168" s="31">
        <f>'по 6-10'!Q168+'по 0,4'!Q166</f>
        <v>0</v>
      </c>
    </row>
    <row r="169" spans="1:17" ht="12.75" customHeight="1" x14ac:dyDescent="0.2">
      <c r="A169" s="18"/>
      <c r="B169" s="18"/>
      <c r="C169" s="18" t="s">
        <v>234</v>
      </c>
      <c r="D169" s="31">
        <f>'по 6-10'!D169+'по 0,4'!D168</f>
        <v>2</v>
      </c>
      <c r="E169" s="31">
        <f>'по 6-10'!E169+'по 0,4'!E168</f>
        <v>9</v>
      </c>
      <c r="F169" s="31">
        <f>'по 6-10'!F169+'по 0,4'!F168</f>
        <v>0</v>
      </c>
      <c r="G169" s="31">
        <f>'по 6-10'!G169+'по 0,4'!G168</f>
        <v>0</v>
      </c>
      <c r="H169" s="31">
        <f>'по 6-10'!H169+'по 0,4'!H168</f>
        <v>0</v>
      </c>
      <c r="I169" s="31">
        <f>'по 6-10'!I169+'по 0,4'!I168</f>
        <v>0</v>
      </c>
      <c r="J169" s="31">
        <f>'по 6-10'!J169+'по 0,4'!J167</f>
        <v>0</v>
      </c>
      <c r="K169" s="31">
        <f>'по 6-10'!K169+'по 0,4'!K167</f>
        <v>0</v>
      </c>
      <c r="L169" s="31">
        <f>'по 6-10'!L169+'по 0,4'!L167</f>
        <v>0</v>
      </c>
      <c r="M169" s="31">
        <f>'по 6-10'!M169+'по 0,4'!M167</f>
        <v>0</v>
      </c>
      <c r="N169" s="31">
        <f>'по 6-10'!N169+'по 0,4'!N167</f>
        <v>0</v>
      </c>
      <c r="O169" s="31">
        <f>'по 6-10'!O169+'по 0,4'!O167</f>
        <v>0</v>
      </c>
      <c r="P169" s="31">
        <f>'по 6-10'!P169+'по 0,4'!P167</f>
        <v>0</v>
      </c>
      <c r="Q169" s="31">
        <f>'по 6-10'!Q169+'по 0,4'!Q167</f>
        <v>0</v>
      </c>
    </row>
    <row r="170" spans="1:17" ht="12.75" customHeight="1" x14ac:dyDescent="0.2">
      <c r="A170" s="18"/>
      <c r="B170" s="18"/>
      <c r="C170" s="18" t="s">
        <v>235</v>
      </c>
      <c r="D170" s="31">
        <f>'по 6-10'!D170+'по 0,4'!D169</f>
        <v>0</v>
      </c>
      <c r="E170" s="31">
        <f>'по 6-10'!E170+'по 0,4'!E169</f>
        <v>0</v>
      </c>
      <c r="F170" s="31">
        <f>'по 6-10'!F170+'по 0,4'!F169</f>
        <v>0</v>
      </c>
      <c r="G170" s="31">
        <f>'по 6-10'!G170+'по 0,4'!G169</f>
        <v>0</v>
      </c>
      <c r="H170" s="31">
        <f>'по 6-10'!H170+'по 0,4'!H169</f>
        <v>0</v>
      </c>
      <c r="I170" s="31">
        <f>'по 6-10'!I170+'по 0,4'!I169</f>
        <v>0</v>
      </c>
      <c r="J170" s="31">
        <f>'по 6-10'!J170+'по 0,4'!J168</f>
        <v>0</v>
      </c>
      <c r="K170" s="31">
        <f>'по 6-10'!K170+'по 0,4'!K168</f>
        <v>0</v>
      </c>
      <c r="L170" s="31">
        <f>'по 6-10'!L170+'по 0,4'!L168</f>
        <v>0</v>
      </c>
      <c r="M170" s="31">
        <f>'по 6-10'!M170+'по 0,4'!M168</f>
        <v>0</v>
      </c>
      <c r="N170" s="31">
        <f>'по 6-10'!N170+'по 0,4'!N168</f>
        <v>0</v>
      </c>
      <c r="O170" s="31">
        <f>'по 6-10'!O170+'по 0,4'!O168</f>
        <v>0</v>
      </c>
      <c r="P170" s="31">
        <f>'по 6-10'!P170+'по 0,4'!P168</f>
        <v>0</v>
      </c>
      <c r="Q170" s="31">
        <f>'по 6-10'!Q170+'по 0,4'!Q168</f>
        <v>0</v>
      </c>
    </row>
    <row r="171" spans="1:17" ht="12.75" customHeight="1" x14ac:dyDescent="0.2">
      <c r="A171" s="18"/>
      <c r="B171" s="18"/>
      <c r="C171" s="18" t="s">
        <v>236</v>
      </c>
      <c r="D171" s="31">
        <f>'по 6-10'!D171+'по 0,4'!D170</f>
        <v>1</v>
      </c>
      <c r="E171" s="31">
        <f>'по 6-10'!E171+'по 0,4'!E170</f>
        <v>4</v>
      </c>
      <c r="F171" s="31">
        <f>'по 6-10'!F171+'по 0,4'!F170</f>
        <v>0</v>
      </c>
      <c r="G171" s="31">
        <f>'по 6-10'!G171+'по 0,4'!G170</f>
        <v>0</v>
      </c>
      <c r="H171" s="31">
        <f>'по 6-10'!H171+'по 0,4'!H170</f>
        <v>0</v>
      </c>
      <c r="I171" s="31">
        <f>'по 6-10'!I171+'по 0,4'!I170</f>
        <v>0</v>
      </c>
      <c r="J171" s="31">
        <f>'по 6-10'!J171+'по 0,4'!J169</f>
        <v>0</v>
      </c>
      <c r="K171" s="31">
        <f>'по 6-10'!K171+'по 0,4'!K169</f>
        <v>0</v>
      </c>
      <c r="L171" s="31">
        <f>'по 6-10'!L171+'по 0,4'!L169</f>
        <v>0</v>
      </c>
      <c r="M171" s="31">
        <f>'по 6-10'!M171+'по 0,4'!M169</f>
        <v>0</v>
      </c>
      <c r="N171" s="31">
        <f>'по 6-10'!N171+'по 0,4'!N169</f>
        <v>0</v>
      </c>
      <c r="O171" s="31">
        <f>'по 6-10'!O171+'по 0,4'!O169</f>
        <v>0</v>
      </c>
      <c r="P171" s="31">
        <f>'по 6-10'!P171+'по 0,4'!P169</f>
        <v>0</v>
      </c>
      <c r="Q171" s="31">
        <f>'по 6-10'!Q171+'по 0,4'!Q169</f>
        <v>0</v>
      </c>
    </row>
    <row r="172" spans="1:17" ht="12.75" customHeight="1" x14ac:dyDescent="0.2">
      <c r="A172" s="18"/>
      <c r="B172" s="18"/>
      <c r="C172" s="18" t="s">
        <v>237</v>
      </c>
      <c r="D172" s="31">
        <f>'по 6-10'!D172+'по 0,4'!D171</f>
        <v>2</v>
      </c>
      <c r="E172" s="31">
        <f>'по 6-10'!E172+'по 0,4'!E171</f>
        <v>12</v>
      </c>
      <c r="F172" s="31">
        <f>'по 6-10'!F172+'по 0,4'!F171</f>
        <v>0</v>
      </c>
      <c r="G172" s="31">
        <f>'по 6-10'!G172+'по 0,4'!G171</f>
        <v>0</v>
      </c>
      <c r="H172" s="31">
        <f>'по 6-10'!H172+'по 0,4'!H171</f>
        <v>0</v>
      </c>
      <c r="I172" s="31">
        <f>'по 6-10'!I172+'по 0,4'!I171</f>
        <v>0</v>
      </c>
      <c r="J172" s="31">
        <f>'по 6-10'!J172+'по 0,4'!J170</f>
        <v>0</v>
      </c>
      <c r="K172" s="31">
        <f>'по 6-10'!K172+'по 0,4'!K170</f>
        <v>0</v>
      </c>
      <c r="L172" s="31">
        <f>'по 6-10'!L172+'по 0,4'!L170</f>
        <v>0</v>
      </c>
      <c r="M172" s="31">
        <f>'по 6-10'!M172+'по 0,4'!M170</f>
        <v>0</v>
      </c>
      <c r="N172" s="31">
        <f>'по 6-10'!N172+'по 0,4'!N170</f>
        <v>0</v>
      </c>
      <c r="O172" s="31">
        <f>'по 6-10'!O172+'по 0,4'!O170</f>
        <v>0</v>
      </c>
      <c r="P172" s="31">
        <f>'по 6-10'!P172+'по 0,4'!P170</f>
        <v>0</v>
      </c>
      <c r="Q172" s="31">
        <f>'по 6-10'!Q172+'по 0,4'!Q170</f>
        <v>0</v>
      </c>
    </row>
    <row r="173" spans="1:17" ht="12.75" customHeight="1" x14ac:dyDescent="0.2">
      <c r="A173" s="18"/>
      <c r="B173" s="18"/>
      <c r="C173" s="18" t="s">
        <v>238</v>
      </c>
      <c r="D173" s="31">
        <f>'по 6-10'!D173+'по 0,4'!D172</f>
        <v>0</v>
      </c>
      <c r="E173" s="31">
        <f>'по 6-10'!E173+'по 0,4'!E172</f>
        <v>0</v>
      </c>
      <c r="F173" s="31">
        <f>'по 6-10'!F173+'по 0,4'!F172</f>
        <v>0</v>
      </c>
      <c r="G173" s="31">
        <f>'по 6-10'!G173+'по 0,4'!G172</f>
        <v>0</v>
      </c>
      <c r="H173" s="31">
        <f>'по 6-10'!H173+'по 0,4'!H172</f>
        <v>0</v>
      </c>
      <c r="I173" s="31">
        <f>'по 6-10'!I173+'по 0,4'!I172</f>
        <v>0</v>
      </c>
      <c r="J173" s="31">
        <f>'по 6-10'!J173+'по 0,4'!J171</f>
        <v>0</v>
      </c>
      <c r="K173" s="31">
        <f>'по 6-10'!K173+'по 0,4'!K171</f>
        <v>0</v>
      </c>
      <c r="L173" s="31">
        <f>'по 6-10'!L173+'по 0,4'!L171</f>
        <v>0</v>
      </c>
      <c r="M173" s="31">
        <f>'по 6-10'!M173+'по 0,4'!M171</f>
        <v>0</v>
      </c>
      <c r="N173" s="31">
        <f>'по 6-10'!N173+'по 0,4'!N171</f>
        <v>0</v>
      </c>
      <c r="O173" s="31">
        <f>'по 6-10'!O173+'по 0,4'!O171</f>
        <v>0</v>
      </c>
      <c r="P173" s="31">
        <f>'по 6-10'!P173+'по 0,4'!P171</f>
        <v>0</v>
      </c>
      <c r="Q173" s="31">
        <f>'по 6-10'!Q173+'по 0,4'!Q171</f>
        <v>0</v>
      </c>
    </row>
    <row r="174" spans="1:17" ht="12.75" customHeight="1" x14ac:dyDescent="0.2">
      <c r="A174" s="18"/>
      <c r="B174" s="18"/>
      <c r="C174" s="18" t="s">
        <v>342</v>
      </c>
      <c r="D174" s="31">
        <f>'по 6-10'!D174+'по 0,4'!D173</f>
        <v>0</v>
      </c>
      <c r="E174" s="31">
        <f>'по 6-10'!E174+'по 0,4'!E173</f>
        <v>0</v>
      </c>
      <c r="F174" s="31">
        <f>'по 6-10'!F174+'по 0,4'!F173</f>
        <v>0</v>
      </c>
      <c r="G174" s="31">
        <f>'по 6-10'!G174+'по 0,4'!G173</f>
        <v>0</v>
      </c>
      <c r="H174" s="31">
        <f>'по 6-10'!H174+'по 0,4'!H173</f>
        <v>0</v>
      </c>
      <c r="I174" s="31">
        <f>'по 6-10'!I174+'по 0,4'!I173</f>
        <v>0</v>
      </c>
      <c r="J174" s="31">
        <f>'по 6-10'!J174+'по 0,4'!J172</f>
        <v>0</v>
      </c>
      <c r="K174" s="31">
        <f>'по 6-10'!K174+'по 0,4'!K172</f>
        <v>0</v>
      </c>
      <c r="L174" s="31">
        <f>'по 6-10'!L174+'по 0,4'!L172</f>
        <v>0</v>
      </c>
      <c r="M174" s="31">
        <f>'по 6-10'!M174+'по 0,4'!M172</f>
        <v>0</v>
      </c>
      <c r="N174" s="31">
        <f>'по 6-10'!N174+'по 0,4'!N172</f>
        <v>0</v>
      </c>
      <c r="O174" s="31">
        <f>'по 6-10'!O174+'по 0,4'!O172</f>
        <v>0</v>
      </c>
      <c r="P174" s="31">
        <f>'по 6-10'!P174+'по 0,4'!P172</f>
        <v>0</v>
      </c>
      <c r="Q174" s="31">
        <f>'по 6-10'!Q174+'по 0,4'!Q172</f>
        <v>0</v>
      </c>
    </row>
    <row r="175" spans="1:17" ht="12.75" customHeight="1" x14ac:dyDescent="0.2">
      <c r="A175" s="18"/>
      <c r="B175" s="18"/>
      <c r="C175" s="18" t="s">
        <v>239</v>
      </c>
      <c r="D175" s="31">
        <f>'по 6-10'!D175+'по 0,4'!D174</f>
        <v>0</v>
      </c>
      <c r="E175" s="31">
        <f>'по 6-10'!E175+'по 0,4'!E174</f>
        <v>0</v>
      </c>
      <c r="F175" s="31">
        <f>'по 6-10'!F175+'по 0,4'!F174</f>
        <v>0</v>
      </c>
      <c r="G175" s="31">
        <f>'по 6-10'!G175+'по 0,4'!G174</f>
        <v>0</v>
      </c>
      <c r="H175" s="31">
        <f>'по 6-10'!H175+'по 0,4'!H174</f>
        <v>0</v>
      </c>
      <c r="I175" s="31">
        <f>'по 6-10'!I175+'по 0,4'!I174</f>
        <v>0</v>
      </c>
      <c r="J175" s="31">
        <f>'по 6-10'!J175+'по 0,4'!J173</f>
        <v>0</v>
      </c>
      <c r="K175" s="31">
        <f>'по 6-10'!K175+'по 0,4'!K173</f>
        <v>0</v>
      </c>
      <c r="L175" s="31">
        <f>'по 6-10'!L175+'по 0,4'!L173</f>
        <v>0</v>
      </c>
      <c r="M175" s="31">
        <f>'по 6-10'!M175+'по 0,4'!M173</f>
        <v>0</v>
      </c>
      <c r="N175" s="31">
        <f>'по 6-10'!N175+'по 0,4'!N173</f>
        <v>0</v>
      </c>
      <c r="O175" s="31">
        <f>'по 6-10'!O175+'по 0,4'!O173</f>
        <v>0</v>
      </c>
      <c r="P175" s="31">
        <f>'по 6-10'!P175+'по 0,4'!P173</f>
        <v>0</v>
      </c>
      <c r="Q175" s="31">
        <f>'по 6-10'!Q175+'по 0,4'!Q173</f>
        <v>0</v>
      </c>
    </row>
    <row r="176" spans="1:17" ht="12.75" customHeight="1" x14ac:dyDescent="0.2">
      <c r="A176" s="18"/>
      <c r="B176" s="18"/>
      <c r="C176" s="18" t="s">
        <v>343</v>
      </c>
      <c r="D176" s="31">
        <f>'по 6-10'!D176+'по 0,4'!D175</f>
        <v>3</v>
      </c>
      <c r="E176" s="31">
        <f>'по 6-10'!E176+'по 0,4'!E175</f>
        <v>24</v>
      </c>
      <c r="F176" s="31">
        <f>'по 6-10'!F176+'по 0,4'!F175</f>
        <v>0</v>
      </c>
      <c r="G176" s="31">
        <f>'по 6-10'!G176+'по 0,4'!G175</f>
        <v>0</v>
      </c>
      <c r="H176" s="31">
        <f>'по 6-10'!H176+'по 0,4'!H175</f>
        <v>0</v>
      </c>
      <c r="I176" s="31">
        <f>'по 6-10'!I176+'по 0,4'!I175</f>
        <v>0</v>
      </c>
      <c r="J176" s="31">
        <f>'по 6-10'!J176+'по 0,4'!J174</f>
        <v>0</v>
      </c>
      <c r="K176" s="31">
        <f>'по 6-10'!K176+'по 0,4'!K174</f>
        <v>0</v>
      </c>
      <c r="L176" s="31">
        <f>'по 6-10'!L176+'по 0,4'!L174</f>
        <v>0</v>
      </c>
      <c r="M176" s="31">
        <f>'по 6-10'!M176+'по 0,4'!M174</f>
        <v>0</v>
      </c>
      <c r="N176" s="31">
        <f>'по 6-10'!N176+'по 0,4'!N174</f>
        <v>0</v>
      </c>
      <c r="O176" s="31">
        <f>'по 6-10'!O176+'по 0,4'!O174</f>
        <v>0</v>
      </c>
      <c r="P176" s="31">
        <f>'по 6-10'!P176+'по 0,4'!P174</f>
        <v>0</v>
      </c>
      <c r="Q176" s="31">
        <f>'по 6-10'!Q176+'по 0,4'!Q174</f>
        <v>0</v>
      </c>
    </row>
    <row r="177" spans="1:17" ht="12.75" customHeight="1" x14ac:dyDescent="0.2">
      <c r="A177" s="18"/>
      <c r="B177" s="18"/>
      <c r="C177" s="18" t="s">
        <v>240</v>
      </c>
      <c r="D177" s="31">
        <f>'по 6-10'!D177+'по 0,4'!D176</f>
        <v>2</v>
      </c>
      <c r="E177" s="31">
        <f>'по 6-10'!E177+'по 0,4'!E176</f>
        <v>19</v>
      </c>
      <c r="F177" s="31">
        <f>'по 6-10'!F177+'по 0,4'!F176</f>
        <v>0</v>
      </c>
      <c r="G177" s="31">
        <f>'по 6-10'!G177+'по 0,4'!G176</f>
        <v>0</v>
      </c>
      <c r="H177" s="31">
        <f>'по 6-10'!H177+'по 0,4'!H176</f>
        <v>0</v>
      </c>
      <c r="I177" s="31">
        <f>'по 6-10'!I177+'по 0,4'!I176</f>
        <v>0</v>
      </c>
      <c r="J177" s="31">
        <f>'по 6-10'!J177+'по 0,4'!J175</f>
        <v>0</v>
      </c>
      <c r="K177" s="31">
        <f>'по 6-10'!K177+'по 0,4'!K175</f>
        <v>0</v>
      </c>
      <c r="L177" s="31">
        <f>'по 6-10'!L177+'по 0,4'!L175</f>
        <v>0</v>
      </c>
      <c r="M177" s="31">
        <f>'по 6-10'!M177+'по 0,4'!M175</f>
        <v>0</v>
      </c>
      <c r="N177" s="31">
        <f>'по 6-10'!N177+'по 0,4'!N175</f>
        <v>0</v>
      </c>
      <c r="O177" s="31">
        <f>'по 6-10'!O177+'по 0,4'!O175</f>
        <v>0</v>
      </c>
      <c r="P177" s="31">
        <f>'по 6-10'!P177+'по 0,4'!P175</f>
        <v>0</v>
      </c>
      <c r="Q177" s="31">
        <f>'по 6-10'!Q177+'по 0,4'!Q175</f>
        <v>0</v>
      </c>
    </row>
    <row r="178" spans="1:17" ht="12.75" customHeight="1" x14ac:dyDescent="0.2">
      <c r="A178" s="18"/>
      <c r="B178" s="18"/>
      <c r="C178" s="18" t="s">
        <v>241</v>
      </c>
      <c r="D178" s="31">
        <f>'по 6-10'!D178+'по 0,4'!D177</f>
        <v>0</v>
      </c>
      <c r="E178" s="31">
        <f>'по 6-10'!E178+'по 0,4'!E177</f>
        <v>0</v>
      </c>
      <c r="F178" s="31">
        <f>'по 6-10'!F178+'по 0,4'!F177</f>
        <v>0</v>
      </c>
      <c r="G178" s="31">
        <f>'по 6-10'!G178+'по 0,4'!G177</f>
        <v>0</v>
      </c>
      <c r="H178" s="31">
        <f>'по 6-10'!H178+'по 0,4'!H177</f>
        <v>0</v>
      </c>
      <c r="I178" s="31">
        <f>'по 6-10'!I178+'по 0,4'!I177</f>
        <v>0</v>
      </c>
      <c r="J178" s="31">
        <f>'по 6-10'!J178+'по 0,4'!J176</f>
        <v>0</v>
      </c>
      <c r="K178" s="31">
        <f>'по 6-10'!K178+'по 0,4'!K176</f>
        <v>0</v>
      </c>
      <c r="L178" s="31">
        <f>'по 6-10'!L178+'по 0,4'!L176</f>
        <v>0</v>
      </c>
      <c r="M178" s="31">
        <f>'по 6-10'!M178+'по 0,4'!M176</f>
        <v>0</v>
      </c>
      <c r="N178" s="31">
        <f>'по 6-10'!N178+'по 0,4'!N176</f>
        <v>0</v>
      </c>
      <c r="O178" s="31">
        <f>'по 6-10'!O178+'по 0,4'!O176</f>
        <v>0</v>
      </c>
      <c r="P178" s="31">
        <f>'по 6-10'!P178+'по 0,4'!P176</f>
        <v>0</v>
      </c>
      <c r="Q178" s="31">
        <f>'по 6-10'!Q178+'по 0,4'!Q176</f>
        <v>0</v>
      </c>
    </row>
    <row r="179" spans="1:17" ht="12.75" customHeight="1" x14ac:dyDescent="0.2">
      <c r="A179" s="18"/>
      <c r="B179" s="49"/>
      <c r="C179" s="18" t="s">
        <v>242</v>
      </c>
      <c r="D179" s="31">
        <f>'по 6-10'!D179+'по 0,4'!D178</f>
        <v>2</v>
      </c>
      <c r="E179" s="31">
        <f>'по 6-10'!E179+'по 0,4'!E178</f>
        <v>20</v>
      </c>
      <c r="F179" s="31">
        <f>'по 6-10'!F179+'по 0,4'!F178</f>
        <v>0</v>
      </c>
      <c r="G179" s="31">
        <f>'по 6-10'!G179+'по 0,4'!G178</f>
        <v>0</v>
      </c>
      <c r="H179" s="31">
        <f>'по 6-10'!H179+'по 0,4'!H178</f>
        <v>0</v>
      </c>
      <c r="I179" s="31">
        <f>'по 6-10'!I179+'по 0,4'!I178</f>
        <v>0</v>
      </c>
      <c r="J179" s="31">
        <f>'по 6-10'!J179+'по 0,4'!J177</f>
        <v>0</v>
      </c>
      <c r="K179" s="31">
        <f>'по 6-10'!K179+'по 0,4'!K177</f>
        <v>0</v>
      </c>
      <c r="L179" s="31">
        <f>'по 6-10'!L179+'по 0,4'!L177</f>
        <v>0</v>
      </c>
      <c r="M179" s="31">
        <f>'по 6-10'!M179+'по 0,4'!M177</f>
        <v>0</v>
      </c>
      <c r="N179" s="31">
        <f>'по 6-10'!N179+'по 0,4'!N177</f>
        <v>0</v>
      </c>
      <c r="O179" s="31">
        <f>'по 6-10'!O179+'по 0,4'!O177</f>
        <v>0</v>
      </c>
      <c r="P179" s="31">
        <f>'по 6-10'!P179+'по 0,4'!P177</f>
        <v>0</v>
      </c>
      <c r="Q179" s="31">
        <f>'по 6-10'!Q179+'по 0,4'!Q177</f>
        <v>0</v>
      </c>
    </row>
    <row r="180" spans="1:17" ht="12.75" customHeight="1" x14ac:dyDescent="0.2">
      <c r="A180" s="18"/>
      <c r="B180" s="20"/>
      <c r="C180" s="18" t="s">
        <v>243</v>
      </c>
      <c r="D180" s="31">
        <f>'по 6-10'!D180+'по 0,4'!D179</f>
        <v>3</v>
      </c>
      <c r="E180" s="31">
        <f>'по 6-10'!E180+'по 0,4'!E179</f>
        <v>120</v>
      </c>
      <c r="F180" s="31">
        <f>'по 6-10'!F180+'по 0,4'!F179</f>
        <v>0</v>
      </c>
      <c r="G180" s="31">
        <f>'по 6-10'!G180+'по 0,4'!G179</f>
        <v>0</v>
      </c>
      <c r="H180" s="31">
        <f>'по 6-10'!H180+'по 0,4'!H179</f>
        <v>0</v>
      </c>
      <c r="I180" s="31">
        <f>'по 6-10'!I180+'по 0,4'!I179</f>
        <v>0</v>
      </c>
      <c r="J180" s="31">
        <f>'по 6-10'!J180+'по 0,4'!J178</f>
        <v>0</v>
      </c>
      <c r="K180" s="31">
        <f>'по 6-10'!K180+'по 0,4'!K178</f>
        <v>0</v>
      </c>
      <c r="L180" s="31">
        <f>'по 6-10'!L180+'по 0,4'!L178</f>
        <v>0</v>
      </c>
      <c r="M180" s="31">
        <f>'по 6-10'!M180+'по 0,4'!M178</f>
        <v>0</v>
      </c>
      <c r="N180" s="31">
        <f>'по 6-10'!N180+'по 0,4'!N178</f>
        <v>0</v>
      </c>
      <c r="O180" s="31">
        <f>'по 6-10'!O180+'по 0,4'!O178</f>
        <v>0</v>
      </c>
      <c r="P180" s="31">
        <f>'по 6-10'!P180+'по 0,4'!P178</f>
        <v>0</v>
      </c>
      <c r="Q180" s="31">
        <f>'по 6-10'!Q180+'по 0,4'!Q178</f>
        <v>0</v>
      </c>
    </row>
    <row r="181" spans="1:17" ht="12.75" customHeight="1" x14ac:dyDescent="0.25">
      <c r="A181" s="18"/>
      <c r="B181" s="53"/>
      <c r="C181" s="18" t="s">
        <v>245</v>
      </c>
      <c r="D181" s="31">
        <f>'по 6-10'!D181+'по 0,4'!D180</f>
        <v>0</v>
      </c>
      <c r="E181" s="31">
        <f>'по 6-10'!E181+'по 0,4'!E180</f>
        <v>0</v>
      </c>
      <c r="F181" s="31">
        <f>'по 6-10'!F181+'по 0,4'!F180</f>
        <v>0</v>
      </c>
      <c r="G181" s="31">
        <f>'по 6-10'!G181+'по 0,4'!G180</f>
        <v>0</v>
      </c>
      <c r="H181" s="31">
        <f>'по 6-10'!H181+'по 0,4'!H180</f>
        <v>0</v>
      </c>
      <c r="I181" s="31">
        <f>'по 6-10'!I181+'по 0,4'!I180</f>
        <v>0</v>
      </c>
      <c r="J181" s="31">
        <f>'по 6-10'!J181+'по 0,4'!J179</f>
        <v>0</v>
      </c>
      <c r="K181" s="31">
        <f>'по 6-10'!K181+'по 0,4'!K179</f>
        <v>0</v>
      </c>
      <c r="L181" s="31">
        <f>'по 6-10'!L181+'по 0,4'!L179</f>
        <v>0</v>
      </c>
      <c r="M181" s="31">
        <f>'по 6-10'!M181+'по 0,4'!M179</f>
        <v>0</v>
      </c>
      <c r="N181" s="31">
        <f>'по 6-10'!N181+'по 0,4'!N179</f>
        <v>0</v>
      </c>
      <c r="O181" s="31">
        <f>'по 6-10'!O181+'по 0,4'!O179</f>
        <v>0</v>
      </c>
      <c r="P181" s="31">
        <f>'по 6-10'!P181+'по 0,4'!P179</f>
        <v>0</v>
      </c>
      <c r="Q181" s="31">
        <f>'по 6-10'!Q181+'по 0,4'!Q179</f>
        <v>0</v>
      </c>
    </row>
    <row r="182" spans="1:17" ht="12.75" customHeight="1" x14ac:dyDescent="0.2">
      <c r="A182" s="18"/>
      <c r="B182" s="52"/>
      <c r="C182" s="49" t="s">
        <v>244</v>
      </c>
      <c r="D182" s="31">
        <f>'по 6-10'!D182+'по 0,4'!D181</f>
        <v>0</v>
      </c>
      <c r="E182" s="31">
        <f>'по 6-10'!E182+'по 0,4'!E181</f>
        <v>0</v>
      </c>
      <c r="F182" s="31">
        <f>'по 6-10'!F182+'по 0,4'!F181</f>
        <v>0</v>
      </c>
      <c r="G182" s="31">
        <f>'по 6-10'!G182+'по 0,4'!G181</f>
        <v>0</v>
      </c>
      <c r="H182" s="31">
        <f>'по 6-10'!H182+'по 0,4'!H181</f>
        <v>0</v>
      </c>
      <c r="I182" s="31">
        <f>'по 6-10'!I182+'по 0,4'!I181</f>
        <v>0</v>
      </c>
      <c r="J182" s="31">
        <f>'по 6-10'!J182+'по 0,4'!J180</f>
        <v>0</v>
      </c>
      <c r="K182" s="31">
        <f>'по 6-10'!K182+'по 0,4'!K180</f>
        <v>0</v>
      </c>
      <c r="L182" s="31">
        <f>'по 6-10'!L182+'по 0,4'!L180</f>
        <v>0</v>
      </c>
      <c r="M182" s="31">
        <f>'по 6-10'!M182+'по 0,4'!M180</f>
        <v>0</v>
      </c>
      <c r="N182" s="31">
        <f>'по 6-10'!N182+'по 0,4'!N180</f>
        <v>0</v>
      </c>
      <c r="O182" s="31">
        <f>'по 6-10'!O182+'по 0,4'!O180</f>
        <v>0</v>
      </c>
      <c r="P182" s="31">
        <f>'по 6-10'!P182+'по 0,4'!P180</f>
        <v>0</v>
      </c>
      <c r="Q182" s="31">
        <f>'по 6-10'!Q182+'по 0,4'!Q180</f>
        <v>0</v>
      </c>
    </row>
    <row r="183" spans="1:17" ht="12.75" customHeight="1" x14ac:dyDescent="0.2">
      <c r="A183" s="18"/>
      <c r="B183" s="46"/>
      <c r="C183" s="20" t="s">
        <v>30</v>
      </c>
      <c r="D183" s="64">
        <f>SUM(D153:D182)</f>
        <v>56</v>
      </c>
      <c r="E183" s="64">
        <f t="shared" ref="E183:G183" si="3">SUM(E153:E182)</f>
        <v>381</v>
      </c>
      <c r="F183" s="64">
        <f t="shared" si="3"/>
        <v>0</v>
      </c>
      <c r="G183" s="64">
        <f t="shared" si="3"/>
        <v>0</v>
      </c>
      <c r="H183" s="64">
        <f t="shared" ref="H183:K183" si="4">SUM(H153:H182)</f>
        <v>0</v>
      </c>
      <c r="I183" s="64">
        <f t="shared" si="4"/>
        <v>0</v>
      </c>
      <c r="J183" s="64">
        <f t="shared" si="4"/>
        <v>0</v>
      </c>
      <c r="K183" s="64">
        <f t="shared" si="4"/>
        <v>0</v>
      </c>
      <c r="L183" s="31">
        <f>'по 6-10'!L183+'по 0,4'!L181</f>
        <v>0</v>
      </c>
      <c r="M183" s="31">
        <f>'по 6-10'!M183+'по 0,4'!M181</f>
        <v>0</v>
      </c>
      <c r="N183" s="31">
        <f>'по 6-10'!N183+'по 0,4'!N181</f>
        <v>0</v>
      </c>
      <c r="O183" s="31">
        <f>'по 6-10'!O183+'по 0,4'!O181</f>
        <v>0</v>
      </c>
      <c r="P183" s="31">
        <f>'по 6-10'!P183+'по 0,4'!P181</f>
        <v>0</v>
      </c>
      <c r="Q183" s="31">
        <f>'по 6-10'!Q183+'по 0,4'!Q181</f>
        <v>0</v>
      </c>
    </row>
    <row r="184" spans="1:17" ht="15" x14ac:dyDescent="0.25">
      <c r="A184" s="18"/>
      <c r="B184" s="46"/>
      <c r="C184" s="53" t="s">
        <v>255</v>
      </c>
      <c r="D184" s="31"/>
      <c r="E184" s="31"/>
      <c r="F184" s="31"/>
      <c r="G184" s="31"/>
      <c r="H184" s="70"/>
      <c r="I184" s="70"/>
      <c r="J184" s="31"/>
      <c r="K184" s="31"/>
      <c r="L184" s="31">
        <f>'по 6-10'!L184+'по 0,4'!L182</f>
        <v>0</v>
      </c>
      <c r="M184" s="31">
        <f>'по 6-10'!M184+'по 0,4'!M182</f>
        <v>0</v>
      </c>
      <c r="N184" s="31">
        <f>'по 6-10'!N184+'по 0,4'!N182</f>
        <v>0</v>
      </c>
      <c r="O184" s="31">
        <f>'по 6-10'!O184+'по 0,4'!O182</f>
        <v>0</v>
      </c>
      <c r="P184" s="31">
        <f>'по 6-10'!P184+'по 0,4'!P182</f>
        <v>0</v>
      </c>
      <c r="Q184" s="31">
        <f>'по 6-10'!Q184+'по 0,4'!Q182</f>
        <v>0</v>
      </c>
    </row>
    <row r="185" spans="1:17" ht="12.75" customHeight="1" x14ac:dyDescent="0.2">
      <c r="A185" s="18"/>
      <c r="B185" s="46"/>
      <c r="C185" s="52" t="s">
        <v>247</v>
      </c>
      <c r="D185" s="31">
        <f>'по 6-10'!D185+'по 0,4'!D184</f>
        <v>0</v>
      </c>
      <c r="E185" s="31">
        <f>'по 6-10'!E185+'по 0,4'!E184</f>
        <v>0</v>
      </c>
      <c r="F185" s="31">
        <f>'по 6-10'!F185+'по 0,4'!F184</f>
        <v>0</v>
      </c>
      <c r="G185" s="31">
        <f>'по 6-10'!G185+'по 0,4'!G184</f>
        <v>0</v>
      </c>
      <c r="H185" s="31">
        <f>'по 6-10'!H185+'по 0,4'!H184</f>
        <v>0</v>
      </c>
      <c r="I185" s="31">
        <f>'по 6-10'!I185+'по 0,4'!I184</f>
        <v>0</v>
      </c>
      <c r="J185" s="31">
        <f>'по 6-10'!J185+'по 0,4'!J183</f>
        <v>0</v>
      </c>
      <c r="K185" s="31">
        <f>'по 6-10'!K185+'по 0,4'!K183</f>
        <v>0</v>
      </c>
      <c r="L185" s="31">
        <f>'по 6-10'!L185+'по 0,4'!L183</f>
        <v>0</v>
      </c>
      <c r="M185" s="31">
        <f>'по 6-10'!M185+'по 0,4'!M183</f>
        <v>0</v>
      </c>
      <c r="N185" s="31">
        <f>'по 6-10'!N185+'по 0,4'!N183</f>
        <v>0</v>
      </c>
      <c r="O185" s="31">
        <f>'по 6-10'!O185+'по 0,4'!O183</f>
        <v>0</v>
      </c>
      <c r="P185" s="31">
        <f>'по 6-10'!P185+'по 0,4'!P183</f>
        <v>0</v>
      </c>
      <c r="Q185" s="31">
        <f>'по 6-10'!Q185+'по 0,4'!Q183</f>
        <v>0</v>
      </c>
    </row>
    <row r="186" spans="1:17" ht="12.75" customHeight="1" x14ac:dyDescent="0.2">
      <c r="A186" s="18"/>
      <c r="B186" s="46"/>
      <c r="C186" s="46" t="s">
        <v>248</v>
      </c>
      <c r="D186" s="31">
        <f>'по 6-10'!D186+'по 0,4'!D185</f>
        <v>0</v>
      </c>
      <c r="E186" s="31">
        <f>'по 6-10'!E186+'по 0,4'!E185</f>
        <v>0</v>
      </c>
      <c r="F186" s="31">
        <f>'по 6-10'!F186+'по 0,4'!F185</f>
        <v>0</v>
      </c>
      <c r="G186" s="31">
        <f>'по 6-10'!G186+'по 0,4'!G185</f>
        <v>0</v>
      </c>
      <c r="H186" s="31">
        <f>'по 6-10'!H186+'по 0,4'!H185</f>
        <v>0</v>
      </c>
      <c r="I186" s="31">
        <f>'по 6-10'!I186+'по 0,4'!I185</f>
        <v>0</v>
      </c>
      <c r="J186" s="31">
        <f>'по 6-10'!J186+'по 0,4'!J184</f>
        <v>0</v>
      </c>
      <c r="K186" s="31">
        <f>'по 6-10'!K186+'по 0,4'!K184</f>
        <v>0</v>
      </c>
      <c r="L186" s="31">
        <f>'по 6-10'!L186+'по 0,4'!L184</f>
        <v>0</v>
      </c>
      <c r="M186" s="31">
        <f>'по 6-10'!M186+'по 0,4'!M184</f>
        <v>0</v>
      </c>
      <c r="N186" s="31">
        <f>'по 6-10'!N186+'по 0,4'!N184</f>
        <v>0</v>
      </c>
      <c r="O186" s="31">
        <f>'по 6-10'!O186+'по 0,4'!O184</f>
        <v>0</v>
      </c>
      <c r="P186" s="31">
        <f>'по 6-10'!P186+'по 0,4'!P184</f>
        <v>0</v>
      </c>
      <c r="Q186" s="31">
        <f>'по 6-10'!Q186+'по 0,4'!Q184</f>
        <v>0</v>
      </c>
    </row>
    <row r="187" spans="1:17" ht="12.75" customHeight="1" x14ac:dyDescent="0.2">
      <c r="A187" s="18"/>
      <c r="B187" s="46"/>
      <c r="C187" s="46" t="s">
        <v>249</v>
      </c>
      <c r="D187" s="31">
        <f>'по 6-10'!D187+'по 0,4'!D186</f>
        <v>0</v>
      </c>
      <c r="E187" s="31">
        <f>'по 6-10'!E187+'по 0,4'!E186</f>
        <v>0</v>
      </c>
      <c r="F187" s="31">
        <f>'по 6-10'!F187+'по 0,4'!F186</f>
        <v>0</v>
      </c>
      <c r="G187" s="31">
        <f>'по 6-10'!G187+'по 0,4'!G186</f>
        <v>0</v>
      </c>
      <c r="H187" s="31">
        <f>'по 6-10'!H187+'по 0,4'!H186</f>
        <v>0</v>
      </c>
      <c r="I187" s="31">
        <f>'по 6-10'!I187+'по 0,4'!I186</f>
        <v>0</v>
      </c>
      <c r="J187" s="31">
        <f>'по 6-10'!J187+'по 0,4'!J185</f>
        <v>0</v>
      </c>
      <c r="K187" s="31">
        <f>'по 6-10'!K187+'по 0,4'!K185</f>
        <v>0</v>
      </c>
      <c r="L187" s="31">
        <f>'по 6-10'!L187+'по 0,4'!L185</f>
        <v>0</v>
      </c>
      <c r="M187" s="31">
        <f>'по 6-10'!M187+'по 0,4'!M185</f>
        <v>0</v>
      </c>
      <c r="N187" s="31">
        <f>'по 6-10'!N187+'по 0,4'!N185</f>
        <v>0</v>
      </c>
      <c r="O187" s="31">
        <f>'по 6-10'!O187+'по 0,4'!O185</f>
        <v>0</v>
      </c>
      <c r="P187" s="31">
        <f>'по 6-10'!P187+'по 0,4'!P185</f>
        <v>0</v>
      </c>
      <c r="Q187" s="31">
        <f>'по 6-10'!Q187+'по 0,4'!Q185</f>
        <v>0</v>
      </c>
    </row>
    <row r="188" spans="1:17" ht="12.75" customHeight="1" x14ac:dyDescent="0.2">
      <c r="A188" s="18"/>
      <c r="B188" s="46"/>
      <c r="C188" s="46" t="s">
        <v>250</v>
      </c>
      <c r="D188" s="31">
        <f>'по 6-10'!D188+'по 0,4'!D187</f>
        <v>0</v>
      </c>
      <c r="E188" s="31">
        <f>'по 6-10'!E188+'по 0,4'!E187</f>
        <v>0</v>
      </c>
      <c r="F188" s="31">
        <f>'по 6-10'!F188+'по 0,4'!F187</f>
        <v>0</v>
      </c>
      <c r="G188" s="31">
        <f>'по 6-10'!G188+'по 0,4'!G187</f>
        <v>0</v>
      </c>
      <c r="H188" s="31">
        <f>'по 6-10'!H188+'по 0,4'!H187</f>
        <v>0</v>
      </c>
      <c r="I188" s="31">
        <f>'по 6-10'!I188+'по 0,4'!I187</f>
        <v>0</v>
      </c>
      <c r="J188" s="31">
        <f>'по 6-10'!J188+'по 0,4'!J186</f>
        <v>0</v>
      </c>
      <c r="K188" s="31">
        <f>'по 6-10'!K188+'по 0,4'!K186</f>
        <v>0</v>
      </c>
      <c r="L188" s="31">
        <f>'по 6-10'!L188+'по 0,4'!L186</f>
        <v>0</v>
      </c>
      <c r="M188" s="31">
        <f>'по 6-10'!M188+'по 0,4'!M186</f>
        <v>0</v>
      </c>
      <c r="N188" s="31">
        <f>'по 6-10'!N188+'по 0,4'!N186</f>
        <v>0</v>
      </c>
      <c r="O188" s="31">
        <f>'по 6-10'!O188+'по 0,4'!O186</f>
        <v>0</v>
      </c>
      <c r="P188" s="31">
        <f>'по 6-10'!P188+'по 0,4'!P186</f>
        <v>0</v>
      </c>
      <c r="Q188" s="31">
        <f>'по 6-10'!Q188+'по 0,4'!Q186</f>
        <v>0</v>
      </c>
    </row>
    <row r="189" spans="1:17" ht="12.75" customHeight="1" x14ac:dyDescent="0.2">
      <c r="A189" s="18"/>
      <c r="B189" s="46"/>
      <c r="C189" s="46" t="s">
        <v>251</v>
      </c>
      <c r="D189" s="31">
        <f>'по 6-10'!D189+'по 0,4'!D188</f>
        <v>0</v>
      </c>
      <c r="E189" s="31">
        <f>'по 6-10'!E189+'по 0,4'!E188</f>
        <v>0</v>
      </c>
      <c r="F189" s="31">
        <f>'по 6-10'!F189+'по 0,4'!F188</f>
        <v>0</v>
      </c>
      <c r="G189" s="31">
        <f>'по 6-10'!G189+'по 0,4'!G188</f>
        <v>0</v>
      </c>
      <c r="H189" s="31">
        <f>'по 6-10'!H189+'по 0,4'!H188</f>
        <v>0</v>
      </c>
      <c r="I189" s="31">
        <f>'по 6-10'!I189+'по 0,4'!I188</f>
        <v>0</v>
      </c>
      <c r="J189" s="31">
        <f>'по 6-10'!J189+'по 0,4'!J187</f>
        <v>0</v>
      </c>
      <c r="K189" s="31">
        <f>'по 6-10'!K189+'по 0,4'!K187</f>
        <v>0</v>
      </c>
      <c r="L189" s="31">
        <f>'по 6-10'!L189+'по 0,4'!L187</f>
        <v>0</v>
      </c>
      <c r="M189" s="31">
        <f>'по 6-10'!M189+'по 0,4'!M187</f>
        <v>0</v>
      </c>
      <c r="N189" s="31">
        <f>'по 6-10'!N189+'по 0,4'!N187</f>
        <v>0</v>
      </c>
      <c r="O189" s="31">
        <f>'по 6-10'!O189+'по 0,4'!O187</f>
        <v>0</v>
      </c>
      <c r="P189" s="31">
        <f>'по 6-10'!P189+'по 0,4'!P187</f>
        <v>0</v>
      </c>
      <c r="Q189" s="31">
        <f>'по 6-10'!Q189+'по 0,4'!Q187</f>
        <v>0</v>
      </c>
    </row>
    <row r="190" spans="1:17" ht="12.75" customHeight="1" x14ac:dyDescent="0.2">
      <c r="A190" s="18"/>
      <c r="B190" s="20"/>
      <c r="C190" s="46" t="s">
        <v>252</v>
      </c>
      <c r="D190" s="31">
        <f>'по 6-10'!D190+'по 0,4'!D189</f>
        <v>0</v>
      </c>
      <c r="E190" s="31">
        <f>'по 6-10'!E190+'по 0,4'!E189</f>
        <v>0</v>
      </c>
      <c r="F190" s="31">
        <f>'по 6-10'!F190+'по 0,4'!F189</f>
        <v>0</v>
      </c>
      <c r="G190" s="31">
        <f>'по 6-10'!G190+'по 0,4'!G189</f>
        <v>0</v>
      </c>
      <c r="H190" s="31">
        <f>'по 6-10'!H190+'по 0,4'!H189</f>
        <v>0</v>
      </c>
      <c r="I190" s="31">
        <f>'по 6-10'!I190+'по 0,4'!I189</f>
        <v>0</v>
      </c>
      <c r="J190" s="31">
        <f>'по 6-10'!J190+'по 0,4'!J188</f>
        <v>0</v>
      </c>
      <c r="K190" s="31">
        <f>'по 6-10'!K190+'по 0,4'!K188</f>
        <v>0</v>
      </c>
      <c r="L190" s="31">
        <f>'по 6-10'!L190+'по 0,4'!L188</f>
        <v>0</v>
      </c>
      <c r="M190" s="31">
        <f>'по 6-10'!M190+'по 0,4'!M188</f>
        <v>0</v>
      </c>
      <c r="N190" s="31">
        <f>'по 6-10'!N190+'по 0,4'!N188</f>
        <v>0</v>
      </c>
      <c r="O190" s="31">
        <f>'по 6-10'!O190+'по 0,4'!O188</f>
        <v>0</v>
      </c>
      <c r="P190" s="31">
        <f>'по 6-10'!P190+'по 0,4'!P188</f>
        <v>0</v>
      </c>
      <c r="Q190" s="31">
        <f>'по 6-10'!Q190+'по 0,4'!Q188</f>
        <v>0</v>
      </c>
    </row>
    <row r="191" spans="1:17" ht="12.75" customHeight="1" x14ac:dyDescent="0.25">
      <c r="A191" s="18"/>
      <c r="B191" s="55"/>
      <c r="C191" s="46" t="s">
        <v>253</v>
      </c>
      <c r="D191" s="31">
        <f>'по 6-10'!D191+'по 0,4'!D190</f>
        <v>0</v>
      </c>
      <c r="E191" s="31">
        <f>'по 6-10'!E191+'по 0,4'!E190</f>
        <v>0</v>
      </c>
      <c r="F191" s="31">
        <f>'по 6-10'!F191+'по 0,4'!F190</f>
        <v>0</v>
      </c>
      <c r="G191" s="31">
        <f>'по 6-10'!G191+'по 0,4'!G190</f>
        <v>0</v>
      </c>
      <c r="H191" s="31">
        <f>'по 6-10'!H191+'по 0,4'!H190</f>
        <v>0</v>
      </c>
      <c r="I191" s="31">
        <f>'по 6-10'!I191+'по 0,4'!I190</f>
        <v>0</v>
      </c>
      <c r="J191" s="31">
        <f>'по 6-10'!J191+'по 0,4'!J189</f>
        <v>0</v>
      </c>
      <c r="K191" s="31">
        <f>'по 6-10'!K191+'по 0,4'!K189</f>
        <v>0</v>
      </c>
      <c r="L191" s="31">
        <f>'по 6-10'!L191+'по 0,4'!L189</f>
        <v>0</v>
      </c>
      <c r="M191" s="31">
        <f>'по 6-10'!M191+'по 0,4'!M189</f>
        <v>0</v>
      </c>
      <c r="N191" s="31">
        <f>'по 6-10'!N191+'по 0,4'!N189</f>
        <v>0</v>
      </c>
      <c r="O191" s="31">
        <f>'по 6-10'!O191+'по 0,4'!O189</f>
        <v>0</v>
      </c>
      <c r="P191" s="31">
        <f>'по 6-10'!P191+'по 0,4'!P189</f>
        <v>0</v>
      </c>
      <c r="Q191" s="31">
        <f>'по 6-10'!Q191+'по 0,4'!Q189</f>
        <v>0</v>
      </c>
    </row>
    <row r="192" spans="1:17" ht="12.75" customHeight="1" x14ac:dyDescent="0.2">
      <c r="A192" s="18"/>
      <c r="B192" s="46"/>
      <c r="C192" s="46" t="s">
        <v>254</v>
      </c>
      <c r="D192" s="31">
        <f>'по 6-10'!D192+'по 0,4'!D191</f>
        <v>0</v>
      </c>
      <c r="E192" s="31">
        <f>'по 6-10'!E192+'по 0,4'!E191</f>
        <v>0</v>
      </c>
      <c r="F192" s="31">
        <f>'по 6-10'!F192+'по 0,4'!F191</f>
        <v>0</v>
      </c>
      <c r="G192" s="31">
        <f>'по 6-10'!G192+'по 0,4'!G191</f>
        <v>0</v>
      </c>
      <c r="H192" s="31">
        <f>'по 6-10'!H192+'по 0,4'!H191</f>
        <v>0</v>
      </c>
      <c r="I192" s="31">
        <f>'по 6-10'!I192+'по 0,4'!I191</f>
        <v>0</v>
      </c>
      <c r="J192" s="31">
        <f>'по 6-10'!J192+'по 0,4'!J190</f>
        <v>0</v>
      </c>
      <c r="K192" s="31">
        <f>'по 6-10'!K192+'по 0,4'!K190</f>
        <v>0</v>
      </c>
      <c r="L192" s="31">
        <f>'по 6-10'!L192+'по 0,4'!L190</f>
        <v>0</v>
      </c>
      <c r="M192" s="31">
        <f>'по 6-10'!M192+'по 0,4'!M190</f>
        <v>0</v>
      </c>
      <c r="N192" s="31">
        <f>'по 6-10'!N192+'по 0,4'!N190</f>
        <v>0</v>
      </c>
      <c r="O192" s="31">
        <f>'по 6-10'!O192+'по 0,4'!O190</f>
        <v>0</v>
      </c>
      <c r="P192" s="31">
        <f>'по 6-10'!P192+'по 0,4'!P190</f>
        <v>0</v>
      </c>
      <c r="Q192" s="31">
        <f>'по 6-10'!Q192+'по 0,4'!Q190</f>
        <v>0</v>
      </c>
    </row>
    <row r="193" spans="1:17" ht="12.75" customHeight="1" x14ac:dyDescent="0.2">
      <c r="A193" s="18"/>
      <c r="B193" s="46"/>
      <c r="C193" s="20" t="s">
        <v>30</v>
      </c>
      <c r="D193" s="64">
        <f>SUM(D185:D192)</f>
        <v>0</v>
      </c>
      <c r="E193" s="64">
        <f>SUM(E185:E192)</f>
        <v>0</v>
      </c>
      <c r="F193" s="64">
        <f>SUM(F185:F192)</f>
        <v>0</v>
      </c>
      <c r="G193" s="64">
        <f>SUM(G185:G192)</f>
        <v>0</v>
      </c>
      <c r="H193" s="64">
        <f t="shared" ref="H193:K193" si="5">SUM(H185:H192)</f>
        <v>0</v>
      </c>
      <c r="I193" s="64">
        <f t="shared" si="5"/>
        <v>0</v>
      </c>
      <c r="J193" s="64">
        <f t="shared" si="5"/>
        <v>0</v>
      </c>
      <c r="K193" s="64">
        <f t="shared" si="5"/>
        <v>0</v>
      </c>
      <c r="L193" s="31">
        <f>'по 6-10'!L193+'по 0,4'!L191</f>
        <v>0</v>
      </c>
      <c r="M193" s="31">
        <f>'по 6-10'!M193+'по 0,4'!M191</f>
        <v>0</v>
      </c>
      <c r="N193" s="31">
        <f>'по 6-10'!N193+'по 0,4'!N191</f>
        <v>0</v>
      </c>
      <c r="O193" s="31">
        <f>'по 6-10'!O193+'по 0,4'!O191</f>
        <v>0</v>
      </c>
      <c r="P193" s="31">
        <f>'по 6-10'!P193+'по 0,4'!P191</f>
        <v>0</v>
      </c>
      <c r="Q193" s="31">
        <f>'по 6-10'!Q193+'по 0,4'!Q191</f>
        <v>0</v>
      </c>
    </row>
    <row r="194" spans="1:17" ht="15" x14ac:dyDescent="0.25">
      <c r="A194" s="18"/>
      <c r="B194" s="46"/>
      <c r="C194" s="55" t="s">
        <v>261</v>
      </c>
      <c r="D194" s="31"/>
      <c r="E194" s="31"/>
      <c r="F194" s="31"/>
      <c r="G194" s="31"/>
      <c r="H194" s="70"/>
      <c r="I194" s="70"/>
      <c r="J194" s="31"/>
      <c r="K194" s="31"/>
      <c r="L194" s="31">
        <f>'по 6-10'!L194+'по 0,4'!L192</f>
        <v>0</v>
      </c>
      <c r="M194" s="31">
        <f>'по 6-10'!M194+'по 0,4'!M192</f>
        <v>0</v>
      </c>
      <c r="N194" s="31">
        <f>'по 6-10'!N194+'по 0,4'!N192</f>
        <v>0</v>
      </c>
      <c r="O194" s="31">
        <f>'по 6-10'!O194+'по 0,4'!O192</f>
        <v>0</v>
      </c>
      <c r="P194" s="31">
        <f>'по 6-10'!P194+'по 0,4'!P192</f>
        <v>0</v>
      </c>
      <c r="Q194" s="31">
        <f>'по 6-10'!Q194+'по 0,4'!Q192</f>
        <v>0</v>
      </c>
    </row>
    <row r="195" spans="1:17" ht="12.75" customHeight="1" x14ac:dyDescent="0.2">
      <c r="A195" s="18"/>
      <c r="B195" s="46"/>
      <c r="C195" s="46" t="s">
        <v>414</v>
      </c>
      <c r="D195" s="31">
        <f>'по 6-10'!D195+'по 0,4'!D194</f>
        <v>0</v>
      </c>
      <c r="E195" s="31">
        <f>'по 6-10'!E195+'по 0,4'!E194</f>
        <v>0</v>
      </c>
      <c r="F195" s="31">
        <f>'по 6-10'!F195+'по 0,4'!F194</f>
        <v>0</v>
      </c>
      <c r="G195" s="31">
        <f>'по 6-10'!G195+'по 0,4'!G194</f>
        <v>0</v>
      </c>
      <c r="H195" s="31">
        <f>'по 6-10'!H195+'по 0,4'!H194</f>
        <v>0</v>
      </c>
      <c r="I195" s="31">
        <f>'по 6-10'!I195+'по 0,4'!I194</f>
        <v>0</v>
      </c>
      <c r="J195" s="31">
        <f>'по 6-10'!J195+'по 0,4'!J193</f>
        <v>0</v>
      </c>
      <c r="K195" s="31">
        <f>'по 6-10'!K195+'по 0,4'!K193</f>
        <v>0</v>
      </c>
      <c r="L195" s="31">
        <f>'по 6-10'!L195+'по 0,4'!L193</f>
        <v>0</v>
      </c>
      <c r="M195" s="31">
        <f>'по 6-10'!M195+'по 0,4'!M193</f>
        <v>0</v>
      </c>
      <c r="N195" s="31">
        <f>'по 6-10'!N195+'по 0,4'!N193</f>
        <v>0</v>
      </c>
      <c r="O195" s="31">
        <f>'по 6-10'!O195+'по 0,4'!O193</f>
        <v>0</v>
      </c>
      <c r="P195" s="31">
        <f>'по 6-10'!P195+'по 0,4'!P193</f>
        <v>0</v>
      </c>
      <c r="Q195" s="31">
        <f>'по 6-10'!Q195+'по 0,4'!Q193</f>
        <v>0</v>
      </c>
    </row>
    <row r="196" spans="1:17" ht="12.75" customHeight="1" x14ac:dyDescent="0.2">
      <c r="A196" s="18"/>
      <c r="B196" s="46"/>
      <c r="C196" s="46" t="s">
        <v>415</v>
      </c>
      <c r="D196" s="31">
        <f>'по 6-10'!D196+'по 0,4'!D195</f>
        <v>0</v>
      </c>
      <c r="E196" s="31">
        <f>'по 6-10'!E196+'по 0,4'!E195</f>
        <v>0</v>
      </c>
      <c r="F196" s="31">
        <f>'по 6-10'!F196+'по 0,4'!F195</f>
        <v>0</v>
      </c>
      <c r="G196" s="31">
        <f>'по 6-10'!G196+'по 0,4'!G195</f>
        <v>0</v>
      </c>
      <c r="H196" s="31">
        <f>'по 6-10'!H196+'по 0,4'!H195</f>
        <v>0</v>
      </c>
      <c r="I196" s="31">
        <f>'по 6-10'!I196+'по 0,4'!I195</f>
        <v>0</v>
      </c>
      <c r="J196" s="31">
        <f>'по 6-10'!J196+'по 0,4'!J194</f>
        <v>0</v>
      </c>
      <c r="K196" s="31">
        <f>'по 6-10'!K196+'по 0,4'!K194</f>
        <v>0</v>
      </c>
      <c r="L196" s="31">
        <f>'по 6-10'!L196+'по 0,4'!L194</f>
        <v>0</v>
      </c>
      <c r="M196" s="31">
        <f>'по 6-10'!M196+'по 0,4'!M194</f>
        <v>0</v>
      </c>
      <c r="N196" s="31">
        <f>'по 6-10'!N196+'по 0,4'!N194</f>
        <v>0</v>
      </c>
      <c r="O196" s="31">
        <f>'по 6-10'!O196+'по 0,4'!O194</f>
        <v>0</v>
      </c>
      <c r="P196" s="31">
        <f>'по 6-10'!P196+'по 0,4'!P194</f>
        <v>0</v>
      </c>
      <c r="Q196" s="31">
        <f>'по 6-10'!Q196+'по 0,4'!Q194</f>
        <v>0</v>
      </c>
    </row>
    <row r="197" spans="1:17" ht="12.75" customHeight="1" x14ac:dyDescent="0.2">
      <c r="A197" s="18"/>
      <c r="B197" s="46"/>
      <c r="C197" s="46" t="s">
        <v>416</v>
      </c>
      <c r="D197" s="31">
        <f>'по 6-10'!D197+'по 0,4'!D196</f>
        <v>0</v>
      </c>
      <c r="E197" s="31">
        <f>'по 6-10'!E197+'по 0,4'!E196</f>
        <v>0</v>
      </c>
      <c r="F197" s="31">
        <f>'по 6-10'!F197+'по 0,4'!F196</f>
        <v>0</v>
      </c>
      <c r="G197" s="31">
        <f>'по 6-10'!G197+'по 0,4'!G196</f>
        <v>0</v>
      </c>
      <c r="H197" s="31">
        <f>'по 6-10'!H197+'по 0,4'!H196</f>
        <v>0</v>
      </c>
      <c r="I197" s="31">
        <f>'по 6-10'!I197+'по 0,4'!I196</f>
        <v>0</v>
      </c>
      <c r="J197" s="31">
        <f>'по 6-10'!J197+'по 0,4'!J195</f>
        <v>0</v>
      </c>
      <c r="K197" s="31">
        <f>'по 6-10'!K197+'по 0,4'!K195</f>
        <v>0</v>
      </c>
      <c r="L197" s="31">
        <f>'по 6-10'!L197+'по 0,4'!L195</f>
        <v>0</v>
      </c>
      <c r="M197" s="31">
        <f>'по 6-10'!M197+'по 0,4'!M195</f>
        <v>0</v>
      </c>
      <c r="N197" s="31">
        <f>'по 6-10'!N197+'по 0,4'!N195</f>
        <v>0</v>
      </c>
      <c r="O197" s="31">
        <f>'по 6-10'!O197+'по 0,4'!O195</f>
        <v>0</v>
      </c>
      <c r="P197" s="31">
        <f>'по 6-10'!P197+'по 0,4'!P195</f>
        <v>0</v>
      </c>
      <c r="Q197" s="31">
        <f>'по 6-10'!Q197+'по 0,4'!Q195</f>
        <v>0</v>
      </c>
    </row>
    <row r="198" spans="1:17" ht="12.75" customHeight="1" x14ac:dyDescent="0.2">
      <c r="A198" s="18"/>
      <c r="B198" s="65"/>
      <c r="C198" s="46" t="s">
        <v>259</v>
      </c>
      <c r="D198" s="31">
        <f>'по 6-10'!D198+'по 0,4'!D197</f>
        <v>0</v>
      </c>
      <c r="E198" s="31">
        <f>'по 6-10'!E198+'по 0,4'!E197</f>
        <v>0</v>
      </c>
      <c r="F198" s="31">
        <f>'по 6-10'!F198+'по 0,4'!F197</f>
        <v>0</v>
      </c>
      <c r="G198" s="31">
        <f>'по 6-10'!G198+'по 0,4'!G197</f>
        <v>0</v>
      </c>
      <c r="H198" s="31">
        <f>'по 6-10'!H198+'по 0,4'!H197</f>
        <v>0</v>
      </c>
      <c r="I198" s="31">
        <f>'по 6-10'!I198+'по 0,4'!I197</f>
        <v>0</v>
      </c>
      <c r="J198" s="31">
        <f>'по 6-10'!J198+'по 0,4'!J196</f>
        <v>0</v>
      </c>
      <c r="K198" s="31">
        <f>'по 6-10'!K198+'по 0,4'!K196</f>
        <v>0</v>
      </c>
      <c r="L198" s="31">
        <f>'по 6-10'!L198+'по 0,4'!L196</f>
        <v>0</v>
      </c>
      <c r="M198" s="31">
        <f>'по 6-10'!M198+'по 0,4'!M196</f>
        <v>0</v>
      </c>
      <c r="N198" s="31">
        <f>'по 6-10'!N198+'по 0,4'!N196</f>
        <v>0</v>
      </c>
      <c r="O198" s="31">
        <f>'по 6-10'!O198+'по 0,4'!O196</f>
        <v>0</v>
      </c>
      <c r="P198" s="31">
        <f>'по 6-10'!P198+'по 0,4'!P196</f>
        <v>0</v>
      </c>
      <c r="Q198" s="31">
        <f>'по 6-10'!Q198+'по 0,4'!Q196</f>
        <v>0</v>
      </c>
    </row>
    <row r="199" spans="1:17" ht="12.75" customHeight="1" x14ac:dyDescent="0.25">
      <c r="A199" s="18"/>
      <c r="B199" s="47"/>
      <c r="C199" s="46" t="s">
        <v>417</v>
      </c>
      <c r="D199" s="31">
        <f>'по 6-10'!D199+'по 0,4'!D198</f>
        <v>0</v>
      </c>
      <c r="E199" s="31">
        <f>'по 6-10'!E199+'по 0,4'!E198</f>
        <v>0</v>
      </c>
      <c r="F199" s="31">
        <f>'по 6-10'!F199+'по 0,4'!F198</f>
        <v>0</v>
      </c>
      <c r="G199" s="31">
        <f>'по 6-10'!G199+'по 0,4'!G198</f>
        <v>0</v>
      </c>
      <c r="H199" s="31">
        <f>'по 6-10'!H199+'по 0,4'!H198</f>
        <v>0</v>
      </c>
      <c r="I199" s="31">
        <f>'по 6-10'!I199+'по 0,4'!I198</f>
        <v>0</v>
      </c>
      <c r="J199" s="31">
        <f>'по 6-10'!J199+'по 0,4'!J197</f>
        <v>0</v>
      </c>
      <c r="K199" s="31">
        <f>'по 6-10'!K199+'по 0,4'!K197</f>
        <v>0</v>
      </c>
      <c r="L199" s="31">
        <f>'по 6-10'!L199+'по 0,4'!L197</f>
        <v>0</v>
      </c>
      <c r="M199" s="31">
        <f>'по 6-10'!M199+'по 0,4'!M197</f>
        <v>0</v>
      </c>
      <c r="N199" s="31">
        <f>'по 6-10'!N199+'по 0,4'!N197</f>
        <v>0</v>
      </c>
      <c r="O199" s="31">
        <f>'по 6-10'!O199+'по 0,4'!O197</f>
        <v>0</v>
      </c>
      <c r="P199" s="31">
        <f>'по 6-10'!P199+'по 0,4'!P197</f>
        <v>0</v>
      </c>
      <c r="Q199" s="31">
        <f>'по 6-10'!Q199+'по 0,4'!Q197</f>
        <v>0</v>
      </c>
    </row>
    <row r="200" spans="1:17" ht="12.75" customHeight="1" x14ac:dyDescent="0.2">
      <c r="A200" s="18"/>
      <c r="B200" s="46"/>
      <c r="C200" t="s">
        <v>260</v>
      </c>
      <c r="D200" s="31">
        <f>'по 6-10'!D200+'по 0,4'!D199</f>
        <v>0</v>
      </c>
      <c r="E200" s="31">
        <f>'по 6-10'!E200+'по 0,4'!E199</f>
        <v>0</v>
      </c>
      <c r="F200" s="31">
        <f>'по 6-10'!F200+'по 0,4'!F199</f>
        <v>0</v>
      </c>
      <c r="G200" s="31">
        <f>'по 6-10'!G200+'по 0,4'!G199</f>
        <v>0</v>
      </c>
      <c r="H200" s="31">
        <f>'по 6-10'!H200+'по 0,4'!H199</f>
        <v>0</v>
      </c>
      <c r="I200" s="31">
        <f>'по 6-10'!I200+'по 0,4'!I199</f>
        <v>0</v>
      </c>
      <c r="J200" s="31">
        <f>'по 6-10'!J200+'по 0,4'!J198</f>
        <v>0</v>
      </c>
      <c r="K200" s="31">
        <f>'по 6-10'!K200+'по 0,4'!K198</f>
        <v>0</v>
      </c>
      <c r="L200" s="31">
        <f>'по 6-10'!L200+'по 0,4'!L198</f>
        <v>0</v>
      </c>
      <c r="M200" s="31">
        <f>'по 6-10'!M200+'по 0,4'!M198</f>
        <v>0</v>
      </c>
      <c r="N200" s="31">
        <f>'по 6-10'!N200+'по 0,4'!N198</f>
        <v>0</v>
      </c>
      <c r="O200" s="31">
        <f>'по 6-10'!O200+'по 0,4'!O198</f>
        <v>0</v>
      </c>
      <c r="P200" s="31">
        <f>'по 6-10'!P200+'по 0,4'!P198</f>
        <v>0</v>
      </c>
      <c r="Q200" s="31">
        <f>'по 6-10'!Q200+'по 0,4'!Q198</f>
        <v>0</v>
      </c>
    </row>
    <row r="201" spans="1:17" ht="12.75" customHeight="1" x14ac:dyDescent="0.2">
      <c r="A201" s="18"/>
      <c r="B201" s="117"/>
      <c r="C201" s="65" t="s">
        <v>30</v>
      </c>
      <c r="D201" s="64">
        <f>SUM(D195:D200)</f>
        <v>0</v>
      </c>
      <c r="E201" s="64">
        <f t="shared" ref="E201:K201" si="6">SUM(E195:E200)</f>
        <v>0</v>
      </c>
      <c r="F201" s="64">
        <f t="shared" si="6"/>
        <v>0</v>
      </c>
      <c r="G201" s="64">
        <f t="shared" si="6"/>
        <v>0</v>
      </c>
      <c r="H201" s="64">
        <f t="shared" si="6"/>
        <v>0</v>
      </c>
      <c r="I201" s="64">
        <f t="shared" si="6"/>
        <v>0</v>
      </c>
      <c r="J201" s="64">
        <f t="shared" si="6"/>
        <v>0</v>
      </c>
      <c r="K201" s="64">
        <f t="shared" si="6"/>
        <v>0</v>
      </c>
      <c r="L201" s="31">
        <f>'по 6-10'!L201+'по 0,4'!L199</f>
        <v>0</v>
      </c>
      <c r="M201" s="31">
        <f>'по 6-10'!M201+'по 0,4'!M199</f>
        <v>0</v>
      </c>
      <c r="N201" s="31">
        <f>'по 6-10'!N201+'по 0,4'!N199</f>
        <v>0</v>
      </c>
      <c r="O201" s="31">
        <f>'по 6-10'!O201+'по 0,4'!O199</f>
        <v>0</v>
      </c>
      <c r="P201" s="31">
        <f>'по 6-10'!P201+'по 0,4'!P199</f>
        <v>0</v>
      </c>
      <c r="Q201" s="31">
        <f>'по 6-10'!Q201+'по 0,4'!Q199</f>
        <v>0</v>
      </c>
    </row>
    <row r="202" spans="1:17" ht="15" x14ac:dyDescent="0.25">
      <c r="A202" s="18"/>
      <c r="B202" s="46"/>
      <c r="C202" s="47" t="s">
        <v>299</v>
      </c>
      <c r="D202" s="31"/>
      <c r="E202" s="31"/>
      <c r="F202" s="31"/>
      <c r="G202" s="31"/>
      <c r="H202" s="70"/>
      <c r="I202" s="70"/>
      <c r="J202" s="31"/>
      <c r="K202" s="31"/>
      <c r="L202" s="31">
        <f>'по 6-10'!L202+'по 0,4'!L200</f>
        <v>0</v>
      </c>
      <c r="M202" s="31">
        <f>'по 6-10'!M202+'по 0,4'!M200</f>
        <v>0</v>
      </c>
      <c r="N202" s="31">
        <f>'по 6-10'!N202+'по 0,4'!N200</f>
        <v>0</v>
      </c>
      <c r="O202" s="31">
        <f>'по 6-10'!O202+'по 0,4'!O200</f>
        <v>0</v>
      </c>
      <c r="P202" s="31">
        <f>'по 6-10'!P202+'по 0,4'!P200</f>
        <v>0</v>
      </c>
      <c r="Q202" s="31">
        <f>'по 6-10'!Q202+'по 0,4'!Q200</f>
        <v>0</v>
      </c>
    </row>
    <row r="203" spans="1:17" ht="12.75" customHeight="1" x14ac:dyDescent="0.2">
      <c r="A203" s="18"/>
      <c r="B203" s="46"/>
      <c r="C203" s="46" t="s">
        <v>418</v>
      </c>
      <c r="D203" s="31">
        <f>'по 6-10'!D203+'по 0,4'!D202</f>
        <v>1</v>
      </c>
      <c r="E203" s="31">
        <f>'по 6-10'!E203+'по 0,4'!E202</f>
        <v>9</v>
      </c>
      <c r="F203" s="31">
        <f>'по 6-10'!F203+'по 0,4'!F202</f>
        <v>0</v>
      </c>
      <c r="G203" s="31">
        <f>'по 6-10'!G203+'по 0,4'!G202</f>
        <v>0</v>
      </c>
      <c r="H203" s="31">
        <f>'по 6-10'!H203+'по 0,4'!H202</f>
        <v>0</v>
      </c>
      <c r="I203" s="31">
        <f>'по 6-10'!I203+'по 0,4'!I202</f>
        <v>0</v>
      </c>
      <c r="J203" s="31">
        <f>'по 6-10'!J203+'по 0,4'!J201</f>
        <v>0</v>
      </c>
      <c r="K203" s="31">
        <f>'по 6-10'!K203+'по 0,4'!K201</f>
        <v>0</v>
      </c>
      <c r="L203" s="31">
        <f>'по 6-10'!L203+'по 0,4'!L201</f>
        <v>0</v>
      </c>
      <c r="M203" s="31">
        <f>'по 6-10'!M203+'по 0,4'!M201</f>
        <v>0</v>
      </c>
      <c r="N203" s="31">
        <f>'по 6-10'!N203+'по 0,4'!N201</f>
        <v>0</v>
      </c>
      <c r="O203" s="31">
        <f>'по 6-10'!O203+'по 0,4'!O201</f>
        <v>0</v>
      </c>
      <c r="P203" s="31">
        <f>'по 6-10'!P203+'по 0,4'!P201</f>
        <v>0</v>
      </c>
      <c r="Q203" s="31">
        <f>'по 6-10'!Q203+'по 0,4'!Q201</f>
        <v>0</v>
      </c>
    </row>
    <row r="204" spans="1:17" ht="12.75" customHeight="1" x14ac:dyDescent="0.2">
      <c r="A204" s="18"/>
      <c r="B204" s="46"/>
      <c r="C204" s="117" t="s">
        <v>419</v>
      </c>
      <c r="D204" s="31">
        <f>'по 6-10'!D204+'по 0,4'!D203</f>
        <v>1</v>
      </c>
      <c r="E204" s="31">
        <f>'по 6-10'!E204+'по 0,4'!E203</f>
        <v>300</v>
      </c>
      <c r="F204" s="31">
        <f>'по 6-10'!F204+'по 0,4'!F203</f>
        <v>0</v>
      </c>
      <c r="G204" s="31">
        <f>'по 6-10'!G204+'по 0,4'!G203</f>
        <v>0</v>
      </c>
      <c r="H204" s="31">
        <f>'по 6-10'!H204+'по 0,4'!H203</f>
        <v>0</v>
      </c>
      <c r="I204" s="31">
        <f>'по 6-10'!I204+'по 0,4'!I203</f>
        <v>0</v>
      </c>
      <c r="J204" s="31">
        <f>'по 6-10'!J204+'по 0,4'!J202</f>
        <v>0</v>
      </c>
      <c r="K204" s="31">
        <f>'по 6-10'!K204+'по 0,4'!K202</f>
        <v>0</v>
      </c>
      <c r="L204" s="31">
        <f>'по 6-10'!L204+'по 0,4'!L202</f>
        <v>0</v>
      </c>
      <c r="M204" s="31">
        <f>'по 6-10'!M204+'по 0,4'!M202</f>
        <v>0</v>
      </c>
      <c r="N204" s="31">
        <f>'по 6-10'!N204+'по 0,4'!N202</f>
        <v>0</v>
      </c>
      <c r="O204" s="31">
        <f>'по 6-10'!O204+'по 0,4'!O202</f>
        <v>0</v>
      </c>
      <c r="P204" s="31">
        <f>'по 6-10'!P204+'по 0,4'!P202</f>
        <v>0</v>
      </c>
      <c r="Q204" s="31">
        <f>'по 6-10'!Q204+'по 0,4'!Q202</f>
        <v>0</v>
      </c>
    </row>
    <row r="205" spans="1:17" ht="12.75" customHeight="1" x14ac:dyDescent="0.2">
      <c r="A205" s="18"/>
      <c r="B205" s="46"/>
      <c r="C205" s="46" t="s">
        <v>264</v>
      </c>
      <c r="D205" s="31">
        <f>'по 6-10'!D205+'по 0,4'!D204</f>
        <v>0</v>
      </c>
      <c r="E205" s="31">
        <f>'по 6-10'!E205+'по 0,4'!E204</f>
        <v>0</v>
      </c>
      <c r="F205" s="31">
        <f>'по 6-10'!F205+'по 0,4'!F204</f>
        <v>0</v>
      </c>
      <c r="G205" s="31">
        <f>'по 6-10'!G205+'по 0,4'!G204</f>
        <v>0</v>
      </c>
      <c r="H205" s="31">
        <f>'по 6-10'!H205+'по 0,4'!H204</f>
        <v>0</v>
      </c>
      <c r="I205" s="31">
        <f>'по 6-10'!I205+'по 0,4'!I204</f>
        <v>0</v>
      </c>
      <c r="J205" s="31">
        <f>'по 6-10'!J205+'по 0,4'!J203</f>
        <v>0</v>
      </c>
      <c r="K205" s="31">
        <f>'по 6-10'!K205+'по 0,4'!K203</f>
        <v>0</v>
      </c>
      <c r="L205" s="31">
        <f>'по 6-10'!L205+'по 0,4'!L203</f>
        <v>0</v>
      </c>
      <c r="M205" s="31">
        <f>'по 6-10'!M205+'по 0,4'!M203</f>
        <v>0</v>
      </c>
      <c r="N205" s="31">
        <f>'по 6-10'!N205+'по 0,4'!N203</f>
        <v>0</v>
      </c>
      <c r="O205" s="31">
        <f>'по 6-10'!O205+'по 0,4'!O203</f>
        <v>0</v>
      </c>
      <c r="P205" s="31">
        <f>'по 6-10'!P205+'по 0,4'!P203</f>
        <v>0</v>
      </c>
      <c r="Q205" s="31">
        <f>'по 6-10'!Q205+'по 0,4'!Q203</f>
        <v>0</v>
      </c>
    </row>
    <row r="206" spans="1:17" ht="12.75" customHeight="1" x14ac:dyDescent="0.2">
      <c r="A206" s="18"/>
      <c r="B206" s="46"/>
      <c r="C206" s="46" t="s">
        <v>420</v>
      </c>
      <c r="D206" s="31">
        <f>'по 6-10'!D206+'по 0,4'!D205</f>
        <v>11</v>
      </c>
      <c r="E206" s="31">
        <f>'по 6-10'!E206+'по 0,4'!E205</f>
        <v>41</v>
      </c>
      <c r="F206" s="31">
        <f>'по 6-10'!F206+'по 0,4'!F205</f>
        <v>0</v>
      </c>
      <c r="G206" s="31">
        <f>'по 6-10'!G206+'по 0,4'!G205</f>
        <v>0</v>
      </c>
      <c r="H206" s="31">
        <f>'по 6-10'!H206+'по 0,4'!H205</f>
        <v>0</v>
      </c>
      <c r="I206" s="31">
        <f>'по 6-10'!I206+'по 0,4'!I205</f>
        <v>0</v>
      </c>
      <c r="J206" s="31">
        <f>'по 6-10'!J206+'по 0,4'!J204</f>
        <v>0</v>
      </c>
      <c r="K206" s="31">
        <f>'по 6-10'!K206+'по 0,4'!K204</f>
        <v>0</v>
      </c>
      <c r="L206" s="31">
        <f>'по 6-10'!L206+'по 0,4'!L204</f>
        <v>0</v>
      </c>
      <c r="M206" s="31">
        <f>'по 6-10'!M206+'по 0,4'!M204</f>
        <v>0</v>
      </c>
      <c r="N206" s="31">
        <f>'по 6-10'!N206+'по 0,4'!N204</f>
        <v>0</v>
      </c>
      <c r="O206" s="31">
        <f>'по 6-10'!O206+'по 0,4'!O204</f>
        <v>0</v>
      </c>
      <c r="P206" s="31">
        <f>'по 6-10'!P206+'по 0,4'!P204</f>
        <v>0</v>
      </c>
      <c r="Q206" s="31">
        <f>'по 6-10'!Q206+'по 0,4'!Q204</f>
        <v>0</v>
      </c>
    </row>
    <row r="207" spans="1:17" ht="12.75" customHeight="1" x14ac:dyDescent="0.2">
      <c r="A207" s="18"/>
      <c r="B207" s="46"/>
      <c r="C207" s="46" t="s">
        <v>421</v>
      </c>
      <c r="D207" s="31">
        <f>'по 6-10'!D207+'по 0,4'!D206</f>
        <v>1</v>
      </c>
      <c r="E207" s="31">
        <f>'по 6-10'!E207+'по 0,4'!E206</f>
        <v>3</v>
      </c>
      <c r="F207" s="31">
        <f>'по 6-10'!F207+'по 0,4'!F206</f>
        <v>0</v>
      </c>
      <c r="G207" s="31">
        <f>'по 6-10'!G207+'по 0,4'!G206</f>
        <v>0</v>
      </c>
      <c r="H207" s="31">
        <f>'по 6-10'!H207+'по 0,4'!H206</f>
        <v>0</v>
      </c>
      <c r="I207" s="31">
        <f>'по 6-10'!I207+'по 0,4'!I206</f>
        <v>0</v>
      </c>
      <c r="J207" s="31">
        <f>'по 6-10'!J207+'по 0,4'!J205</f>
        <v>0</v>
      </c>
      <c r="K207" s="31">
        <f>'по 6-10'!K207+'по 0,4'!K205</f>
        <v>0</v>
      </c>
      <c r="L207" s="31">
        <f>'по 6-10'!L207+'по 0,4'!L205</f>
        <v>0</v>
      </c>
      <c r="M207" s="31">
        <f>'по 6-10'!M207+'по 0,4'!M205</f>
        <v>0</v>
      </c>
      <c r="N207" s="31">
        <f>'по 6-10'!N207+'по 0,4'!N205</f>
        <v>0</v>
      </c>
      <c r="O207" s="31">
        <f>'по 6-10'!O207+'по 0,4'!O205</f>
        <v>0</v>
      </c>
      <c r="P207" s="31">
        <f>'по 6-10'!P207+'по 0,4'!P205</f>
        <v>0</v>
      </c>
      <c r="Q207" s="31">
        <f>'по 6-10'!Q207+'по 0,4'!Q205</f>
        <v>0</v>
      </c>
    </row>
    <row r="208" spans="1:17" ht="12.75" customHeight="1" x14ac:dyDescent="0.2">
      <c r="A208" s="18"/>
      <c r="B208" s="46"/>
      <c r="C208" s="46" t="s">
        <v>267</v>
      </c>
      <c r="D208" s="31">
        <f>'по 6-10'!D208+'по 0,4'!D207</f>
        <v>1</v>
      </c>
      <c r="E208" s="31">
        <f>'по 6-10'!E208+'по 0,4'!E207</f>
        <v>3</v>
      </c>
      <c r="F208" s="31">
        <f>'по 6-10'!F208+'по 0,4'!F207</f>
        <v>0</v>
      </c>
      <c r="G208" s="31">
        <f>'по 6-10'!G208+'по 0,4'!G207</f>
        <v>0</v>
      </c>
      <c r="H208" s="31">
        <f>'по 6-10'!H208+'по 0,4'!H207</f>
        <v>0</v>
      </c>
      <c r="I208" s="31">
        <f>'по 6-10'!I208+'по 0,4'!I207</f>
        <v>0</v>
      </c>
      <c r="J208" s="31">
        <f>'по 6-10'!J208+'по 0,4'!J206</f>
        <v>0</v>
      </c>
      <c r="K208" s="31">
        <f>'по 6-10'!K208+'по 0,4'!K206</f>
        <v>0</v>
      </c>
      <c r="L208" s="31">
        <f>'по 6-10'!L208+'по 0,4'!L206</f>
        <v>0</v>
      </c>
      <c r="M208" s="31">
        <f>'по 6-10'!M208+'по 0,4'!M206</f>
        <v>0</v>
      </c>
      <c r="N208" s="31">
        <f>'по 6-10'!N208+'по 0,4'!N206</f>
        <v>0</v>
      </c>
      <c r="O208" s="31">
        <f>'по 6-10'!O208+'по 0,4'!O206</f>
        <v>0</v>
      </c>
      <c r="P208" s="31">
        <f>'по 6-10'!P208+'по 0,4'!P206</f>
        <v>0</v>
      </c>
      <c r="Q208" s="31">
        <f>'по 6-10'!Q208+'по 0,4'!Q206</f>
        <v>0</v>
      </c>
    </row>
    <row r="209" spans="1:17" ht="12.75" customHeight="1" x14ac:dyDescent="0.2">
      <c r="A209" s="18"/>
      <c r="B209" s="46"/>
      <c r="C209" s="46" t="s">
        <v>422</v>
      </c>
      <c r="D209" s="31">
        <f>'по 6-10'!D209+'по 0,4'!D208</f>
        <v>0</v>
      </c>
      <c r="E209" s="31">
        <f>'по 6-10'!E209+'по 0,4'!E208</f>
        <v>0</v>
      </c>
      <c r="F209" s="31">
        <f>'по 6-10'!F209+'по 0,4'!F208</f>
        <v>0</v>
      </c>
      <c r="G209" s="31">
        <f>'по 6-10'!G209+'по 0,4'!G208</f>
        <v>0</v>
      </c>
      <c r="H209" s="31">
        <f>'по 6-10'!H209+'по 0,4'!H208</f>
        <v>0</v>
      </c>
      <c r="I209" s="31">
        <f>'по 6-10'!I209+'по 0,4'!I208</f>
        <v>0</v>
      </c>
      <c r="J209" s="31">
        <f>'по 6-10'!J209+'по 0,4'!J207</f>
        <v>0</v>
      </c>
      <c r="K209" s="31">
        <f>'по 6-10'!K209+'по 0,4'!K207</f>
        <v>0</v>
      </c>
      <c r="L209" s="31">
        <f>'по 6-10'!L209+'по 0,4'!L207</f>
        <v>0</v>
      </c>
      <c r="M209" s="31">
        <f>'по 6-10'!M209+'по 0,4'!M207</f>
        <v>0</v>
      </c>
      <c r="N209" s="31">
        <f>'по 6-10'!N209+'по 0,4'!N207</f>
        <v>0</v>
      </c>
      <c r="O209" s="31">
        <f>'по 6-10'!O209+'по 0,4'!O207</f>
        <v>0</v>
      </c>
      <c r="P209" s="31">
        <f>'по 6-10'!P209+'по 0,4'!P207</f>
        <v>0</v>
      </c>
      <c r="Q209" s="31">
        <f>'по 6-10'!Q209+'по 0,4'!Q207</f>
        <v>0</v>
      </c>
    </row>
    <row r="210" spans="1:17" ht="12.75" customHeight="1" x14ac:dyDescent="0.2">
      <c r="A210" s="18"/>
      <c r="B210" s="46"/>
      <c r="C210" s="46" t="s">
        <v>423</v>
      </c>
      <c r="D210" s="31">
        <f>'по 6-10'!D210+'по 0,4'!D209</f>
        <v>1</v>
      </c>
      <c r="E210" s="31">
        <f>'по 6-10'!E210+'по 0,4'!E209</f>
        <v>150</v>
      </c>
      <c r="F210" s="31">
        <f>'по 6-10'!F210+'по 0,4'!F209</f>
        <v>0</v>
      </c>
      <c r="G210" s="31">
        <f>'по 6-10'!G210+'по 0,4'!G209</f>
        <v>0</v>
      </c>
      <c r="H210" s="31">
        <f>'по 6-10'!H210+'по 0,4'!H209</f>
        <v>0</v>
      </c>
      <c r="I210" s="31">
        <f>'по 6-10'!I210+'по 0,4'!I209</f>
        <v>0</v>
      </c>
      <c r="J210" s="31">
        <f>'по 6-10'!J210+'по 0,4'!J208</f>
        <v>0</v>
      </c>
      <c r="K210" s="31">
        <f>'по 6-10'!K210+'по 0,4'!K208</f>
        <v>0</v>
      </c>
      <c r="L210" s="31">
        <f>'по 6-10'!L210+'по 0,4'!L208</f>
        <v>0</v>
      </c>
      <c r="M210" s="31">
        <f>'по 6-10'!M210+'по 0,4'!M208</f>
        <v>0</v>
      </c>
      <c r="N210" s="31">
        <f>'по 6-10'!N210+'по 0,4'!N208</f>
        <v>0</v>
      </c>
      <c r="O210" s="31">
        <f>'по 6-10'!O210+'по 0,4'!O208</f>
        <v>0</v>
      </c>
      <c r="P210" s="31">
        <f>'по 6-10'!P210+'по 0,4'!P208</f>
        <v>0</v>
      </c>
      <c r="Q210" s="31">
        <f>'по 6-10'!Q210+'по 0,4'!Q208</f>
        <v>0</v>
      </c>
    </row>
    <row r="211" spans="1:17" ht="12.75" customHeight="1" x14ac:dyDescent="0.2">
      <c r="A211" s="18"/>
      <c r="B211" s="46"/>
      <c r="C211" s="46" t="s">
        <v>270</v>
      </c>
      <c r="D211" s="31">
        <f>'по 6-10'!D211+'по 0,4'!D210</f>
        <v>0</v>
      </c>
      <c r="E211" s="31">
        <f>'по 6-10'!E211+'по 0,4'!E210</f>
        <v>0</v>
      </c>
      <c r="F211" s="31">
        <f>'по 6-10'!F211+'по 0,4'!F210</f>
        <v>0</v>
      </c>
      <c r="G211" s="31">
        <f>'по 6-10'!G211+'по 0,4'!G210</f>
        <v>0</v>
      </c>
      <c r="H211" s="31">
        <f>'по 6-10'!H211+'по 0,4'!H210</f>
        <v>0</v>
      </c>
      <c r="I211" s="31">
        <f>'по 6-10'!I211+'по 0,4'!I210</f>
        <v>0</v>
      </c>
      <c r="J211" s="31">
        <f>'по 6-10'!J211+'по 0,4'!J209</f>
        <v>0</v>
      </c>
      <c r="K211" s="31">
        <f>'по 6-10'!K211+'по 0,4'!K209</f>
        <v>0</v>
      </c>
      <c r="L211" s="31">
        <f>'по 6-10'!L211+'по 0,4'!L209</f>
        <v>0</v>
      </c>
      <c r="M211" s="31">
        <f>'по 6-10'!M211+'по 0,4'!M209</f>
        <v>0</v>
      </c>
      <c r="N211" s="31">
        <f>'по 6-10'!N211+'по 0,4'!N209</f>
        <v>0</v>
      </c>
      <c r="O211" s="31">
        <f>'по 6-10'!O211+'по 0,4'!O209</f>
        <v>0</v>
      </c>
      <c r="P211" s="31">
        <f>'по 6-10'!P211+'по 0,4'!P209</f>
        <v>0</v>
      </c>
      <c r="Q211" s="31">
        <f>'по 6-10'!Q211+'по 0,4'!Q209</f>
        <v>0</v>
      </c>
    </row>
    <row r="212" spans="1:17" ht="12.75" customHeight="1" x14ac:dyDescent="0.2">
      <c r="A212" s="18"/>
      <c r="B212" s="46"/>
      <c r="C212" s="46" t="s">
        <v>271</v>
      </c>
      <c r="D212" s="31">
        <f>'по 6-10'!D212+'по 0,4'!D211</f>
        <v>4</v>
      </c>
      <c r="E212" s="31">
        <f>'по 6-10'!E212+'по 0,4'!E211</f>
        <v>20</v>
      </c>
      <c r="F212" s="31">
        <f>'по 6-10'!F212+'по 0,4'!F211</f>
        <v>0</v>
      </c>
      <c r="G212" s="31">
        <f>'по 6-10'!G212+'по 0,4'!G211</f>
        <v>0</v>
      </c>
      <c r="H212" s="31">
        <f>'по 6-10'!H212+'по 0,4'!H211</f>
        <v>0</v>
      </c>
      <c r="I212" s="31">
        <f>'по 6-10'!I212+'по 0,4'!I211</f>
        <v>0</v>
      </c>
      <c r="J212" s="31">
        <f>'по 6-10'!J212+'по 0,4'!J210</f>
        <v>0</v>
      </c>
      <c r="K212" s="31">
        <f>'по 6-10'!K212+'по 0,4'!K210</f>
        <v>0</v>
      </c>
      <c r="L212" s="31">
        <f>'по 6-10'!L212+'по 0,4'!L210</f>
        <v>0</v>
      </c>
      <c r="M212" s="31">
        <f>'по 6-10'!M212+'по 0,4'!M210</f>
        <v>0</v>
      </c>
      <c r="N212" s="31">
        <f>'по 6-10'!N212+'по 0,4'!N210</f>
        <v>0</v>
      </c>
      <c r="O212" s="31">
        <f>'по 6-10'!O212+'по 0,4'!O210</f>
        <v>0</v>
      </c>
      <c r="P212" s="31">
        <f>'по 6-10'!P212+'по 0,4'!P210</f>
        <v>0</v>
      </c>
      <c r="Q212" s="31">
        <f>'по 6-10'!Q212+'по 0,4'!Q210</f>
        <v>0</v>
      </c>
    </row>
    <row r="213" spans="1:17" ht="12.75" customHeight="1" x14ac:dyDescent="0.2">
      <c r="A213" s="18"/>
      <c r="B213" s="46"/>
      <c r="C213" s="46" t="s">
        <v>272</v>
      </c>
      <c r="D213" s="31">
        <f>'по 6-10'!D213+'по 0,4'!D212</f>
        <v>4</v>
      </c>
      <c r="E213" s="31">
        <f>'по 6-10'!E213+'по 0,4'!E212</f>
        <v>46.5</v>
      </c>
      <c r="F213" s="31">
        <f>'по 6-10'!F213+'по 0,4'!F212</f>
        <v>0</v>
      </c>
      <c r="G213" s="31">
        <f>'по 6-10'!G213+'по 0,4'!G212</f>
        <v>0</v>
      </c>
      <c r="H213" s="31">
        <f>'по 6-10'!H213+'по 0,4'!H212</f>
        <v>0</v>
      </c>
      <c r="I213" s="31">
        <f>'по 6-10'!I213+'по 0,4'!I212</f>
        <v>0</v>
      </c>
      <c r="J213" s="31">
        <f>'по 6-10'!J213+'по 0,4'!J211</f>
        <v>0</v>
      </c>
      <c r="K213" s="31">
        <f>'по 6-10'!K213+'по 0,4'!K211</f>
        <v>0</v>
      </c>
      <c r="L213" s="31">
        <f>'по 6-10'!L213+'по 0,4'!L211</f>
        <v>0</v>
      </c>
      <c r="M213" s="31">
        <f>'по 6-10'!M213+'по 0,4'!M211</f>
        <v>0</v>
      </c>
      <c r="N213" s="31">
        <f>'по 6-10'!N213+'по 0,4'!N211</f>
        <v>0</v>
      </c>
      <c r="O213" s="31">
        <f>'по 6-10'!O213+'по 0,4'!O211</f>
        <v>0</v>
      </c>
      <c r="P213" s="31">
        <f>'по 6-10'!P213+'по 0,4'!P211</f>
        <v>0</v>
      </c>
      <c r="Q213" s="31">
        <f>'по 6-10'!Q213+'по 0,4'!Q211</f>
        <v>0</v>
      </c>
    </row>
    <row r="214" spans="1:17" ht="12.75" customHeight="1" x14ac:dyDescent="0.2">
      <c r="A214" s="18"/>
      <c r="B214" s="46"/>
      <c r="C214" s="46" t="s">
        <v>273</v>
      </c>
      <c r="D214" s="31">
        <f>'по 6-10'!D214+'по 0,4'!D213</f>
        <v>5</v>
      </c>
      <c r="E214" s="31">
        <f>'по 6-10'!E214+'по 0,4'!E213</f>
        <v>26</v>
      </c>
      <c r="F214" s="31">
        <f>'по 6-10'!F214+'по 0,4'!F213</f>
        <v>0</v>
      </c>
      <c r="G214" s="31">
        <f>'по 6-10'!G214+'по 0,4'!G213</f>
        <v>0</v>
      </c>
      <c r="H214" s="31">
        <f>'по 6-10'!H214+'по 0,4'!H213</f>
        <v>0</v>
      </c>
      <c r="I214" s="31">
        <f>'по 6-10'!I214+'по 0,4'!I213</f>
        <v>0</v>
      </c>
      <c r="J214" s="31">
        <f>'по 6-10'!J214+'по 0,4'!J212</f>
        <v>0</v>
      </c>
      <c r="K214" s="31">
        <f>'по 6-10'!K214+'по 0,4'!K212</f>
        <v>0</v>
      </c>
      <c r="L214" s="31">
        <f>'по 6-10'!L214+'по 0,4'!L212</f>
        <v>0</v>
      </c>
      <c r="M214" s="31">
        <f>'по 6-10'!M214+'по 0,4'!M212</f>
        <v>0</v>
      </c>
      <c r="N214" s="31">
        <f>'по 6-10'!N214+'по 0,4'!N212</f>
        <v>0</v>
      </c>
      <c r="O214" s="31">
        <f>'по 6-10'!O214+'по 0,4'!O212</f>
        <v>0</v>
      </c>
      <c r="P214" s="31">
        <f>'по 6-10'!P214+'по 0,4'!P212</f>
        <v>0</v>
      </c>
      <c r="Q214" s="31">
        <f>'по 6-10'!Q214+'по 0,4'!Q212</f>
        <v>0</v>
      </c>
    </row>
    <row r="215" spans="1:17" ht="12.75" customHeight="1" x14ac:dyDescent="0.2">
      <c r="A215" s="18"/>
      <c r="B215" s="46"/>
      <c r="C215" s="46" t="s">
        <v>274</v>
      </c>
      <c r="D215" s="31">
        <f>'по 6-10'!D215+'по 0,4'!D214</f>
        <v>0</v>
      </c>
      <c r="E215" s="31">
        <f>'по 6-10'!E215+'по 0,4'!E214</f>
        <v>0</v>
      </c>
      <c r="F215" s="31">
        <f>'по 6-10'!F215+'по 0,4'!F214</f>
        <v>0</v>
      </c>
      <c r="G215" s="31">
        <f>'по 6-10'!G215+'по 0,4'!G214</f>
        <v>0</v>
      </c>
      <c r="H215" s="31">
        <f>'по 6-10'!H215+'по 0,4'!H214</f>
        <v>0</v>
      </c>
      <c r="I215" s="31">
        <f>'по 6-10'!I215+'по 0,4'!I214</f>
        <v>0</v>
      </c>
      <c r="J215" s="31">
        <f>'по 6-10'!J215+'по 0,4'!J213</f>
        <v>0</v>
      </c>
      <c r="K215" s="31">
        <f>'по 6-10'!K215+'по 0,4'!K213</f>
        <v>0</v>
      </c>
      <c r="L215" s="31">
        <f>'по 6-10'!L215+'по 0,4'!L213</f>
        <v>0</v>
      </c>
      <c r="M215" s="31">
        <f>'по 6-10'!M215+'по 0,4'!M213</f>
        <v>0</v>
      </c>
      <c r="N215" s="31">
        <f>'по 6-10'!N215+'по 0,4'!N213</f>
        <v>0</v>
      </c>
      <c r="O215" s="31">
        <f>'по 6-10'!O215+'по 0,4'!O213</f>
        <v>0</v>
      </c>
      <c r="P215" s="31">
        <f>'по 6-10'!P215+'по 0,4'!P213</f>
        <v>0</v>
      </c>
      <c r="Q215" s="31">
        <f>'по 6-10'!Q215+'по 0,4'!Q213</f>
        <v>0</v>
      </c>
    </row>
    <row r="216" spans="1:17" ht="12.75" customHeight="1" x14ac:dyDescent="0.2">
      <c r="A216" s="18"/>
      <c r="B216" s="46"/>
      <c r="C216" s="46" t="s">
        <v>275</v>
      </c>
      <c r="D216" s="31">
        <f>'по 6-10'!D216+'по 0,4'!D215</f>
        <v>0</v>
      </c>
      <c r="E216" s="31">
        <f>'по 6-10'!E216+'по 0,4'!E215</f>
        <v>0</v>
      </c>
      <c r="F216" s="31">
        <f>'по 6-10'!F216+'по 0,4'!F215</f>
        <v>0</v>
      </c>
      <c r="G216" s="31">
        <f>'по 6-10'!G216+'по 0,4'!G215</f>
        <v>0</v>
      </c>
      <c r="H216" s="31">
        <f>'по 6-10'!H216+'по 0,4'!H215</f>
        <v>0</v>
      </c>
      <c r="I216" s="31">
        <f>'по 6-10'!I216+'по 0,4'!I215</f>
        <v>0</v>
      </c>
      <c r="J216" s="31">
        <f>'по 6-10'!J216+'по 0,4'!J214</f>
        <v>0</v>
      </c>
      <c r="K216" s="31">
        <f>'по 6-10'!K216+'по 0,4'!K214</f>
        <v>0</v>
      </c>
      <c r="L216" s="31">
        <f>'по 6-10'!L216+'по 0,4'!L214</f>
        <v>0</v>
      </c>
      <c r="M216" s="31">
        <f>'по 6-10'!M216+'по 0,4'!M214</f>
        <v>0</v>
      </c>
      <c r="N216" s="31">
        <f>'по 6-10'!N216+'по 0,4'!N214</f>
        <v>0</v>
      </c>
      <c r="O216" s="31">
        <f>'по 6-10'!O216+'по 0,4'!O214</f>
        <v>0</v>
      </c>
      <c r="P216" s="31">
        <f>'по 6-10'!P216+'по 0,4'!P214</f>
        <v>0</v>
      </c>
      <c r="Q216" s="31">
        <f>'по 6-10'!Q216+'по 0,4'!Q214</f>
        <v>0</v>
      </c>
    </row>
    <row r="217" spans="1:17" ht="12.75" customHeight="1" x14ac:dyDescent="0.2">
      <c r="A217" s="18"/>
      <c r="B217" s="46"/>
      <c r="C217" s="46" t="s">
        <v>276</v>
      </c>
      <c r="D217" s="31">
        <f>'по 6-10'!D217+'по 0,4'!D216</f>
        <v>0</v>
      </c>
      <c r="E217" s="31">
        <f>'по 6-10'!E217+'по 0,4'!E216</f>
        <v>0</v>
      </c>
      <c r="F217" s="31">
        <f>'по 6-10'!F217+'по 0,4'!F216</f>
        <v>0</v>
      </c>
      <c r="G217" s="31">
        <f>'по 6-10'!G217+'по 0,4'!G216</f>
        <v>0</v>
      </c>
      <c r="H217" s="31">
        <f>'по 6-10'!H217+'по 0,4'!H216</f>
        <v>0</v>
      </c>
      <c r="I217" s="31">
        <f>'по 6-10'!I217+'по 0,4'!I216</f>
        <v>0</v>
      </c>
      <c r="J217" s="31">
        <f>'по 6-10'!J217+'по 0,4'!J215</f>
        <v>0</v>
      </c>
      <c r="K217" s="31">
        <f>'по 6-10'!K217+'по 0,4'!K215</f>
        <v>0</v>
      </c>
      <c r="L217" s="31">
        <f>'по 6-10'!L217+'по 0,4'!L215</f>
        <v>0</v>
      </c>
      <c r="M217" s="31">
        <f>'по 6-10'!M217+'по 0,4'!M215</f>
        <v>0</v>
      </c>
      <c r="N217" s="31">
        <f>'по 6-10'!N217+'по 0,4'!N215</f>
        <v>0</v>
      </c>
      <c r="O217" s="31">
        <f>'по 6-10'!O217+'по 0,4'!O215</f>
        <v>0</v>
      </c>
      <c r="P217" s="31">
        <f>'по 6-10'!P217+'по 0,4'!P215</f>
        <v>0</v>
      </c>
      <c r="Q217" s="31">
        <f>'по 6-10'!Q217+'по 0,4'!Q215</f>
        <v>0</v>
      </c>
    </row>
    <row r="218" spans="1:17" ht="12.75" customHeight="1" x14ac:dyDescent="0.2">
      <c r="A218" s="18"/>
      <c r="B218" s="46"/>
      <c r="C218" s="46" t="s">
        <v>277</v>
      </c>
      <c r="D218" s="31">
        <f>'по 6-10'!D218+'по 0,4'!D217</f>
        <v>0</v>
      </c>
      <c r="E218" s="31">
        <f>'по 6-10'!E218+'по 0,4'!E217</f>
        <v>0</v>
      </c>
      <c r="F218" s="31">
        <f>'по 6-10'!F218+'по 0,4'!F217</f>
        <v>0</v>
      </c>
      <c r="G218" s="31">
        <f>'по 6-10'!G218+'по 0,4'!G217</f>
        <v>0</v>
      </c>
      <c r="H218" s="31">
        <f>'по 6-10'!H218+'по 0,4'!H217</f>
        <v>0</v>
      </c>
      <c r="I218" s="31">
        <f>'по 6-10'!I218+'по 0,4'!I217</f>
        <v>0</v>
      </c>
      <c r="J218" s="31">
        <f>'по 6-10'!J218+'по 0,4'!J216</f>
        <v>0</v>
      </c>
      <c r="K218" s="31">
        <f>'по 6-10'!K218+'по 0,4'!K216</f>
        <v>0</v>
      </c>
      <c r="L218" s="31">
        <f>'по 6-10'!L218+'по 0,4'!L216</f>
        <v>0</v>
      </c>
      <c r="M218" s="31">
        <f>'по 6-10'!M218+'по 0,4'!M216</f>
        <v>0</v>
      </c>
      <c r="N218" s="31">
        <f>'по 6-10'!N218+'по 0,4'!N216</f>
        <v>0</v>
      </c>
      <c r="O218" s="31">
        <f>'по 6-10'!O218+'по 0,4'!O216</f>
        <v>0</v>
      </c>
      <c r="P218" s="31">
        <f>'по 6-10'!P218+'по 0,4'!P216</f>
        <v>0</v>
      </c>
      <c r="Q218" s="31">
        <f>'по 6-10'!Q218+'по 0,4'!Q216</f>
        <v>0</v>
      </c>
    </row>
    <row r="219" spans="1:17" ht="12.75" customHeight="1" x14ac:dyDescent="0.2">
      <c r="A219" s="18"/>
      <c r="B219" s="46"/>
      <c r="C219" s="46" t="s">
        <v>278</v>
      </c>
      <c r="D219" s="31">
        <f>'по 6-10'!D219+'по 0,4'!D218</f>
        <v>0</v>
      </c>
      <c r="E219" s="31">
        <f>'по 6-10'!E219+'по 0,4'!E218</f>
        <v>0</v>
      </c>
      <c r="F219" s="31">
        <f>'по 6-10'!F219+'по 0,4'!F218</f>
        <v>0</v>
      </c>
      <c r="G219" s="31">
        <f>'по 6-10'!G219+'по 0,4'!G218</f>
        <v>0</v>
      </c>
      <c r="H219" s="31">
        <f>'по 6-10'!H219+'по 0,4'!H218</f>
        <v>0</v>
      </c>
      <c r="I219" s="31">
        <f>'по 6-10'!I219+'по 0,4'!I218</f>
        <v>0</v>
      </c>
      <c r="J219" s="31">
        <f>'по 6-10'!J219+'по 0,4'!J217</f>
        <v>0</v>
      </c>
      <c r="K219" s="31">
        <f>'по 6-10'!K219+'по 0,4'!K217</f>
        <v>0</v>
      </c>
      <c r="L219" s="31">
        <f>'по 6-10'!L219+'по 0,4'!L217</f>
        <v>0</v>
      </c>
      <c r="M219" s="31">
        <f>'по 6-10'!M219+'по 0,4'!M217</f>
        <v>0</v>
      </c>
      <c r="N219" s="31">
        <f>'по 6-10'!N219+'по 0,4'!N217</f>
        <v>0</v>
      </c>
      <c r="O219" s="31">
        <f>'по 6-10'!O219+'по 0,4'!O217</f>
        <v>0</v>
      </c>
      <c r="P219" s="31">
        <f>'по 6-10'!P219+'по 0,4'!P217</f>
        <v>0</v>
      </c>
      <c r="Q219" s="31">
        <f>'по 6-10'!Q219+'по 0,4'!Q217</f>
        <v>0</v>
      </c>
    </row>
    <row r="220" spans="1:17" ht="12.75" customHeight="1" x14ac:dyDescent="0.2">
      <c r="A220" s="18"/>
      <c r="B220" s="46"/>
      <c r="C220" s="46" t="s">
        <v>279</v>
      </c>
      <c r="D220" s="31">
        <f>'по 6-10'!D220+'по 0,4'!D219</f>
        <v>0</v>
      </c>
      <c r="E220" s="31">
        <f>'по 6-10'!E220+'по 0,4'!E219</f>
        <v>0</v>
      </c>
      <c r="F220" s="31">
        <f>'по 6-10'!F220+'по 0,4'!F219</f>
        <v>0</v>
      </c>
      <c r="G220" s="31">
        <f>'по 6-10'!G220+'по 0,4'!G219</f>
        <v>0</v>
      </c>
      <c r="H220" s="31">
        <f>'по 6-10'!H220+'по 0,4'!H219</f>
        <v>0</v>
      </c>
      <c r="I220" s="31">
        <f>'по 6-10'!I220+'по 0,4'!I219</f>
        <v>0</v>
      </c>
      <c r="J220" s="31">
        <f>'по 6-10'!J220+'по 0,4'!J218</f>
        <v>0</v>
      </c>
      <c r="K220" s="31">
        <f>'по 6-10'!K220+'по 0,4'!K218</f>
        <v>0</v>
      </c>
      <c r="L220" s="31">
        <f>'по 6-10'!L220+'по 0,4'!L218</f>
        <v>0</v>
      </c>
      <c r="M220" s="31">
        <f>'по 6-10'!M220+'по 0,4'!M218</f>
        <v>0</v>
      </c>
      <c r="N220" s="31">
        <f>'по 6-10'!N220+'по 0,4'!N218</f>
        <v>0</v>
      </c>
      <c r="O220" s="31">
        <f>'по 6-10'!O220+'по 0,4'!O218</f>
        <v>0</v>
      </c>
      <c r="P220" s="31">
        <f>'по 6-10'!P220+'по 0,4'!P218</f>
        <v>0</v>
      </c>
      <c r="Q220" s="31">
        <f>'по 6-10'!Q220+'по 0,4'!Q218</f>
        <v>0</v>
      </c>
    </row>
    <row r="221" spans="1:17" ht="12.75" customHeight="1" x14ac:dyDescent="0.2">
      <c r="A221" s="18"/>
      <c r="B221" s="46"/>
      <c r="C221" s="46" t="s">
        <v>280</v>
      </c>
      <c r="D221" s="31">
        <f>'по 6-10'!D221+'по 0,4'!D220</f>
        <v>0</v>
      </c>
      <c r="E221" s="31">
        <f>'по 6-10'!E221+'по 0,4'!E220</f>
        <v>0</v>
      </c>
      <c r="F221" s="31">
        <f>'по 6-10'!F221+'по 0,4'!F220</f>
        <v>0</v>
      </c>
      <c r="G221" s="31">
        <f>'по 6-10'!G221+'по 0,4'!G220</f>
        <v>0</v>
      </c>
      <c r="H221" s="31">
        <f>'по 6-10'!H221+'по 0,4'!H220</f>
        <v>0</v>
      </c>
      <c r="I221" s="31">
        <f>'по 6-10'!I221+'по 0,4'!I220</f>
        <v>0</v>
      </c>
      <c r="J221" s="31">
        <f>'по 6-10'!J221+'по 0,4'!J219</f>
        <v>0</v>
      </c>
      <c r="K221" s="31">
        <f>'по 6-10'!K221+'по 0,4'!K219</f>
        <v>0</v>
      </c>
      <c r="L221" s="31">
        <f>'по 6-10'!L221+'по 0,4'!L219</f>
        <v>0</v>
      </c>
      <c r="M221" s="31">
        <f>'по 6-10'!M221+'по 0,4'!M219</f>
        <v>0</v>
      </c>
      <c r="N221" s="31">
        <f>'по 6-10'!N221+'по 0,4'!N219</f>
        <v>0</v>
      </c>
      <c r="O221" s="31">
        <f>'по 6-10'!O221+'по 0,4'!O219</f>
        <v>0</v>
      </c>
      <c r="P221" s="31">
        <f>'по 6-10'!P221+'по 0,4'!P219</f>
        <v>0</v>
      </c>
      <c r="Q221" s="31">
        <f>'по 6-10'!Q221+'по 0,4'!Q219</f>
        <v>0</v>
      </c>
    </row>
    <row r="222" spans="1:17" ht="12.75" customHeight="1" x14ac:dyDescent="0.2">
      <c r="A222" s="18"/>
      <c r="B222" s="46"/>
      <c r="C222" s="46" t="s">
        <v>281</v>
      </c>
      <c r="D222" s="31">
        <f>'по 6-10'!D222+'по 0,4'!D221</f>
        <v>0</v>
      </c>
      <c r="E222" s="31">
        <f>'по 6-10'!E222+'по 0,4'!E221</f>
        <v>0</v>
      </c>
      <c r="F222" s="31">
        <f>'по 6-10'!F222+'по 0,4'!F221</f>
        <v>0</v>
      </c>
      <c r="G222" s="31">
        <f>'по 6-10'!G222+'по 0,4'!G221</f>
        <v>0</v>
      </c>
      <c r="H222" s="31">
        <f>'по 6-10'!H222+'по 0,4'!H221</f>
        <v>0</v>
      </c>
      <c r="I222" s="31">
        <f>'по 6-10'!I222+'по 0,4'!I221</f>
        <v>0</v>
      </c>
      <c r="J222" s="31">
        <f>'по 6-10'!J222+'по 0,4'!J220</f>
        <v>0</v>
      </c>
      <c r="K222" s="31">
        <f>'по 6-10'!K222+'по 0,4'!K220</f>
        <v>0</v>
      </c>
      <c r="L222" s="31">
        <f>'по 6-10'!L222+'по 0,4'!L220</f>
        <v>0</v>
      </c>
      <c r="M222" s="31">
        <f>'по 6-10'!M222+'по 0,4'!M220</f>
        <v>0</v>
      </c>
      <c r="N222" s="31">
        <f>'по 6-10'!N222+'по 0,4'!N220</f>
        <v>0</v>
      </c>
      <c r="O222" s="31">
        <f>'по 6-10'!O222+'по 0,4'!O220</f>
        <v>0</v>
      </c>
      <c r="P222" s="31">
        <f>'по 6-10'!P222+'по 0,4'!P220</f>
        <v>0</v>
      </c>
      <c r="Q222" s="31">
        <f>'по 6-10'!Q222+'по 0,4'!Q220</f>
        <v>0</v>
      </c>
    </row>
    <row r="223" spans="1:17" ht="12.75" customHeight="1" x14ac:dyDescent="0.2">
      <c r="A223" s="18"/>
      <c r="B223" s="46"/>
      <c r="C223" s="46" t="s">
        <v>282</v>
      </c>
      <c r="D223" s="31">
        <f>'по 6-10'!D223+'по 0,4'!D222</f>
        <v>8</v>
      </c>
      <c r="E223" s="31">
        <f>'по 6-10'!E223+'по 0,4'!E222</f>
        <v>70</v>
      </c>
      <c r="F223" s="31">
        <f>'по 6-10'!F223+'по 0,4'!F222</f>
        <v>0</v>
      </c>
      <c r="G223" s="31">
        <f>'по 6-10'!G223+'по 0,4'!G222</f>
        <v>0</v>
      </c>
      <c r="H223" s="31">
        <f>'по 6-10'!H223+'по 0,4'!H222</f>
        <v>0</v>
      </c>
      <c r="I223" s="31">
        <f>'по 6-10'!I223+'по 0,4'!I222</f>
        <v>0</v>
      </c>
      <c r="J223" s="31">
        <f>'по 6-10'!J223+'по 0,4'!J221</f>
        <v>0</v>
      </c>
      <c r="K223" s="31">
        <f>'по 6-10'!K223+'по 0,4'!K221</f>
        <v>0</v>
      </c>
      <c r="L223" s="31">
        <f>'по 6-10'!L223+'по 0,4'!L221</f>
        <v>0</v>
      </c>
      <c r="M223" s="31">
        <f>'по 6-10'!M223+'по 0,4'!M221</f>
        <v>0</v>
      </c>
      <c r="N223" s="31">
        <f>'по 6-10'!N223+'по 0,4'!N221</f>
        <v>0</v>
      </c>
      <c r="O223" s="31">
        <f>'по 6-10'!O223+'по 0,4'!O221</f>
        <v>0</v>
      </c>
      <c r="P223" s="31">
        <f>'по 6-10'!P223+'по 0,4'!P221</f>
        <v>0</v>
      </c>
      <c r="Q223" s="31">
        <f>'по 6-10'!Q223+'по 0,4'!Q221</f>
        <v>0</v>
      </c>
    </row>
    <row r="224" spans="1:17" ht="12.75" customHeight="1" x14ac:dyDescent="0.2">
      <c r="A224" s="18"/>
      <c r="B224" s="46"/>
      <c r="C224" s="46" t="s">
        <v>283</v>
      </c>
      <c r="D224" s="31">
        <f>'по 6-10'!D224+'по 0,4'!D223</f>
        <v>1</v>
      </c>
      <c r="E224" s="31">
        <f>'по 6-10'!E224+'по 0,4'!E223</f>
        <v>150</v>
      </c>
      <c r="F224" s="31">
        <f>'по 6-10'!F224+'по 0,4'!F223</f>
        <v>0</v>
      </c>
      <c r="G224" s="31">
        <f>'по 6-10'!G224+'по 0,4'!G223</f>
        <v>0</v>
      </c>
      <c r="H224" s="31">
        <f>'по 6-10'!H224+'по 0,4'!H223</f>
        <v>0</v>
      </c>
      <c r="I224" s="31">
        <f>'по 6-10'!I224+'по 0,4'!I223</f>
        <v>0</v>
      </c>
      <c r="J224" s="31">
        <f>'по 6-10'!J224+'по 0,4'!J222</f>
        <v>0</v>
      </c>
      <c r="K224" s="31">
        <f>'по 6-10'!K224+'по 0,4'!K222</f>
        <v>0</v>
      </c>
      <c r="L224" s="31">
        <f>'по 6-10'!L224+'по 0,4'!L222</f>
        <v>0</v>
      </c>
      <c r="M224" s="31">
        <f>'по 6-10'!M224+'по 0,4'!M222</f>
        <v>0</v>
      </c>
      <c r="N224" s="31">
        <f>'по 6-10'!N224+'по 0,4'!N222</f>
        <v>0</v>
      </c>
      <c r="O224" s="31">
        <f>'по 6-10'!O224+'по 0,4'!O222</f>
        <v>0</v>
      </c>
      <c r="P224" s="31">
        <f>'по 6-10'!P224+'по 0,4'!P222</f>
        <v>0</v>
      </c>
      <c r="Q224" s="31">
        <f>'по 6-10'!Q224+'по 0,4'!Q222</f>
        <v>0</v>
      </c>
    </row>
    <row r="225" spans="1:17" ht="12.75" customHeight="1" x14ac:dyDescent="0.2">
      <c r="A225" s="18"/>
      <c r="B225" s="46"/>
      <c r="C225" s="46" t="s">
        <v>284</v>
      </c>
      <c r="D225" s="31">
        <f>'по 6-10'!D225+'по 0,4'!D224</f>
        <v>0</v>
      </c>
      <c r="E225" s="31">
        <f>'по 6-10'!E225+'по 0,4'!E224</f>
        <v>0</v>
      </c>
      <c r="F225" s="31">
        <f>'по 6-10'!F225+'по 0,4'!F224</f>
        <v>0</v>
      </c>
      <c r="G225" s="31">
        <f>'по 6-10'!G225+'по 0,4'!G224</f>
        <v>0</v>
      </c>
      <c r="H225" s="31">
        <f>'по 6-10'!H225+'по 0,4'!H224</f>
        <v>0</v>
      </c>
      <c r="I225" s="31">
        <f>'по 6-10'!I225+'по 0,4'!I224</f>
        <v>0</v>
      </c>
      <c r="J225" s="31">
        <f>'по 6-10'!J225+'по 0,4'!J223</f>
        <v>0</v>
      </c>
      <c r="K225" s="31">
        <f>'по 6-10'!K225+'по 0,4'!K223</f>
        <v>0</v>
      </c>
      <c r="L225" s="31">
        <f>'по 6-10'!L225+'по 0,4'!L223</f>
        <v>0</v>
      </c>
      <c r="M225" s="31">
        <f>'по 6-10'!M225+'по 0,4'!M223</f>
        <v>0</v>
      </c>
      <c r="N225" s="31">
        <f>'по 6-10'!N225+'по 0,4'!N223</f>
        <v>0</v>
      </c>
      <c r="O225" s="31">
        <f>'по 6-10'!O225+'по 0,4'!O223</f>
        <v>0</v>
      </c>
      <c r="P225" s="31">
        <f>'по 6-10'!P225+'по 0,4'!P223</f>
        <v>0</v>
      </c>
      <c r="Q225" s="31">
        <f>'по 6-10'!Q225+'по 0,4'!Q223</f>
        <v>0</v>
      </c>
    </row>
    <row r="226" spans="1:17" ht="12.75" customHeight="1" x14ac:dyDescent="0.2">
      <c r="A226" s="18"/>
      <c r="B226" s="46"/>
      <c r="C226" s="46" t="s">
        <v>285</v>
      </c>
      <c r="D226" s="31">
        <f>'по 6-10'!D226+'по 0,4'!D225</f>
        <v>0</v>
      </c>
      <c r="E226" s="31">
        <f>'по 6-10'!E226+'по 0,4'!E225</f>
        <v>0</v>
      </c>
      <c r="F226" s="31">
        <f>'по 6-10'!F226+'по 0,4'!F225</f>
        <v>0</v>
      </c>
      <c r="G226" s="31">
        <f>'по 6-10'!G226+'по 0,4'!G225</f>
        <v>0</v>
      </c>
      <c r="H226" s="31">
        <f>'по 6-10'!H226+'по 0,4'!H225</f>
        <v>0</v>
      </c>
      <c r="I226" s="31">
        <f>'по 6-10'!I226+'по 0,4'!I225</f>
        <v>0</v>
      </c>
      <c r="J226" s="31">
        <f>'по 6-10'!J226+'по 0,4'!J224</f>
        <v>0</v>
      </c>
      <c r="K226" s="31">
        <f>'по 6-10'!K226+'по 0,4'!K224</f>
        <v>0</v>
      </c>
      <c r="L226" s="31">
        <f>'по 6-10'!L226+'по 0,4'!L224</f>
        <v>0</v>
      </c>
      <c r="M226" s="31">
        <f>'по 6-10'!M226+'по 0,4'!M224</f>
        <v>0</v>
      </c>
      <c r="N226" s="31">
        <f>'по 6-10'!N226+'по 0,4'!N224</f>
        <v>0</v>
      </c>
      <c r="O226" s="31">
        <f>'по 6-10'!O226+'по 0,4'!O224</f>
        <v>0</v>
      </c>
      <c r="P226" s="31">
        <f>'по 6-10'!P226+'по 0,4'!P224</f>
        <v>0</v>
      </c>
      <c r="Q226" s="31">
        <f>'по 6-10'!Q226+'по 0,4'!Q224</f>
        <v>0</v>
      </c>
    </row>
    <row r="227" spans="1:17" ht="12.75" customHeight="1" x14ac:dyDescent="0.2">
      <c r="A227" s="18"/>
      <c r="B227" s="46"/>
      <c r="C227" s="46" t="s">
        <v>286</v>
      </c>
      <c r="D227" s="31">
        <f>'по 6-10'!D227+'по 0,4'!D226</f>
        <v>3</v>
      </c>
      <c r="E227" s="31">
        <f>'по 6-10'!E227+'по 0,4'!E226</f>
        <v>26</v>
      </c>
      <c r="F227" s="31">
        <f>'по 6-10'!F227+'по 0,4'!F226</f>
        <v>0</v>
      </c>
      <c r="G227" s="31">
        <f>'по 6-10'!G227+'по 0,4'!G226</f>
        <v>0</v>
      </c>
      <c r="H227" s="31">
        <f>'по 6-10'!H227+'по 0,4'!H226</f>
        <v>0</v>
      </c>
      <c r="I227" s="31">
        <f>'по 6-10'!I227+'по 0,4'!I226</f>
        <v>0</v>
      </c>
      <c r="J227" s="31">
        <f>'по 6-10'!J227+'по 0,4'!J225</f>
        <v>0</v>
      </c>
      <c r="K227" s="31">
        <f>'по 6-10'!K227+'по 0,4'!K225</f>
        <v>0</v>
      </c>
      <c r="L227" s="31">
        <f>'по 6-10'!L227+'по 0,4'!L225</f>
        <v>0</v>
      </c>
      <c r="M227" s="31">
        <f>'по 6-10'!M227+'по 0,4'!M225</f>
        <v>0</v>
      </c>
      <c r="N227" s="31">
        <f>'по 6-10'!N227+'по 0,4'!N225</f>
        <v>0</v>
      </c>
      <c r="O227" s="31">
        <f>'по 6-10'!O227+'по 0,4'!O225</f>
        <v>0</v>
      </c>
      <c r="P227" s="31">
        <f>'по 6-10'!P227+'по 0,4'!P225</f>
        <v>0</v>
      </c>
      <c r="Q227" s="31">
        <f>'по 6-10'!Q227+'по 0,4'!Q225</f>
        <v>0</v>
      </c>
    </row>
    <row r="228" spans="1:17" ht="12.75" customHeight="1" x14ac:dyDescent="0.2">
      <c r="A228" s="18"/>
      <c r="B228" s="46"/>
      <c r="C228" s="46" t="s">
        <v>287</v>
      </c>
      <c r="D228" s="31">
        <f>'по 6-10'!D228+'по 0,4'!D227</f>
        <v>2</v>
      </c>
      <c r="E228" s="31">
        <f>'по 6-10'!E228+'по 0,4'!E227</f>
        <v>11</v>
      </c>
      <c r="F228" s="31">
        <f>'по 6-10'!F228+'по 0,4'!F227</f>
        <v>0</v>
      </c>
      <c r="G228" s="31">
        <f>'по 6-10'!G228+'по 0,4'!G227</f>
        <v>0</v>
      </c>
      <c r="H228" s="31">
        <f>'по 6-10'!H228+'по 0,4'!H227</f>
        <v>0</v>
      </c>
      <c r="I228" s="31">
        <f>'по 6-10'!I228+'по 0,4'!I227</f>
        <v>0</v>
      </c>
      <c r="J228" s="31">
        <f>'по 6-10'!J228+'по 0,4'!J226</f>
        <v>0</v>
      </c>
      <c r="K228" s="31">
        <f>'по 6-10'!K228+'по 0,4'!K226</f>
        <v>0</v>
      </c>
      <c r="L228" s="31">
        <f>'по 6-10'!L228+'по 0,4'!L226</f>
        <v>0</v>
      </c>
      <c r="M228" s="31">
        <f>'по 6-10'!M228+'по 0,4'!M226</f>
        <v>0</v>
      </c>
      <c r="N228" s="31">
        <f>'по 6-10'!N228+'по 0,4'!N226</f>
        <v>0</v>
      </c>
      <c r="O228" s="31">
        <f>'по 6-10'!O228+'по 0,4'!O226</f>
        <v>0</v>
      </c>
      <c r="P228" s="31">
        <f>'по 6-10'!P228+'по 0,4'!P226</f>
        <v>0</v>
      </c>
      <c r="Q228" s="31">
        <f>'по 6-10'!Q228+'по 0,4'!Q226</f>
        <v>0</v>
      </c>
    </row>
    <row r="229" spans="1:17" ht="12.75" customHeight="1" x14ac:dyDescent="0.2">
      <c r="A229" s="18"/>
      <c r="B229" s="46"/>
      <c r="C229" s="46" t="s">
        <v>288</v>
      </c>
      <c r="D229" s="31">
        <f>'по 6-10'!D229+'по 0,4'!D228</f>
        <v>0</v>
      </c>
      <c r="E229" s="31">
        <f>'по 6-10'!E229+'по 0,4'!E228</f>
        <v>0</v>
      </c>
      <c r="F229" s="31">
        <f>'по 6-10'!F229+'по 0,4'!F228</f>
        <v>0</v>
      </c>
      <c r="G229" s="31">
        <f>'по 6-10'!G229+'по 0,4'!G228</f>
        <v>0</v>
      </c>
      <c r="H229" s="31">
        <f>'по 6-10'!H229+'по 0,4'!H228</f>
        <v>0</v>
      </c>
      <c r="I229" s="31">
        <f>'по 6-10'!I229+'по 0,4'!I228</f>
        <v>0</v>
      </c>
      <c r="J229" s="31">
        <f>'по 6-10'!J229+'по 0,4'!J227</f>
        <v>0</v>
      </c>
      <c r="K229" s="31">
        <f>'по 6-10'!K229+'по 0,4'!K227</f>
        <v>0</v>
      </c>
      <c r="L229" s="31">
        <f>'по 6-10'!L229+'по 0,4'!L227</f>
        <v>0</v>
      </c>
      <c r="M229" s="31">
        <f>'по 6-10'!M229+'по 0,4'!M227</f>
        <v>0</v>
      </c>
      <c r="N229" s="31">
        <f>'по 6-10'!N229+'по 0,4'!N227</f>
        <v>0</v>
      </c>
      <c r="O229" s="31">
        <f>'по 6-10'!O229+'по 0,4'!O227</f>
        <v>0</v>
      </c>
      <c r="P229" s="31">
        <f>'по 6-10'!P229+'по 0,4'!P227</f>
        <v>0</v>
      </c>
      <c r="Q229" s="31">
        <f>'по 6-10'!Q229+'по 0,4'!Q227</f>
        <v>0</v>
      </c>
    </row>
    <row r="230" spans="1:17" ht="12.75" customHeight="1" x14ac:dyDescent="0.2">
      <c r="A230" s="18"/>
      <c r="B230" s="46"/>
      <c r="C230" s="46" t="s">
        <v>289</v>
      </c>
      <c r="D230" s="31">
        <f>'по 6-10'!D230+'по 0,4'!D229</f>
        <v>0</v>
      </c>
      <c r="E230" s="31">
        <f>'по 6-10'!E230+'по 0,4'!E229</f>
        <v>0</v>
      </c>
      <c r="F230" s="31">
        <f>'по 6-10'!F230+'по 0,4'!F229</f>
        <v>0</v>
      </c>
      <c r="G230" s="31">
        <f>'по 6-10'!G230+'по 0,4'!G229</f>
        <v>0</v>
      </c>
      <c r="H230" s="31">
        <f>'по 6-10'!H230+'по 0,4'!H229</f>
        <v>0</v>
      </c>
      <c r="I230" s="31">
        <f>'по 6-10'!I230+'по 0,4'!I229</f>
        <v>0</v>
      </c>
      <c r="J230" s="31">
        <f>'по 6-10'!J230+'по 0,4'!J228</f>
        <v>0</v>
      </c>
      <c r="K230" s="31">
        <f>'по 6-10'!K230+'по 0,4'!K228</f>
        <v>0</v>
      </c>
      <c r="L230" s="31">
        <f>'по 6-10'!L230+'по 0,4'!L228</f>
        <v>0</v>
      </c>
      <c r="M230" s="31">
        <f>'по 6-10'!M230+'по 0,4'!M228</f>
        <v>0</v>
      </c>
      <c r="N230" s="31">
        <f>'по 6-10'!N230+'по 0,4'!N228</f>
        <v>0</v>
      </c>
      <c r="O230" s="31">
        <f>'по 6-10'!O230+'по 0,4'!O228</f>
        <v>0</v>
      </c>
      <c r="P230" s="31">
        <f>'по 6-10'!P230+'по 0,4'!P228</f>
        <v>0</v>
      </c>
      <c r="Q230" s="31">
        <f>'по 6-10'!Q230+'по 0,4'!Q228</f>
        <v>0</v>
      </c>
    </row>
    <row r="231" spans="1:17" ht="12.75" customHeight="1" x14ac:dyDescent="0.2">
      <c r="A231" s="18"/>
      <c r="B231" s="46"/>
      <c r="C231" s="46" t="s">
        <v>290</v>
      </c>
      <c r="D231" s="31">
        <f>'по 6-10'!D231+'по 0,4'!D230</f>
        <v>0</v>
      </c>
      <c r="E231" s="31">
        <f>'по 6-10'!E231+'по 0,4'!E230</f>
        <v>0</v>
      </c>
      <c r="F231" s="31">
        <f>'по 6-10'!F231+'по 0,4'!F230</f>
        <v>0</v>
      </c>
      <c r="G231" s="31">
        <f>'по 6-10'!G231+'по 0,4'!G230</f>
        <v>0</v>
      </c>
      <c r="H231" s="31">
        <f>'по 6-10'!H231+'по 0,4'!H230</f>
        <v>0</v>
      </c>
      <c r="I231" s="31">
        <f>'по 6-10'!I231+'по 0,4'!I230</f>
        <v>0</v>
      </c>
      <c r="J231" s="31">
        <f>'по 6-10'!J231+'по 0,4'!J229</f>
        <v>0</v>
      </c>
      <c r="K231" s="31">
        <f>'по 6-10'!K231+'по 0,4'!K229</f>
        <v>0</v>
      </c>
      <c r="L231" s="31">
        <f>'по 6-10'!L231+'по 0,4'!L229</f>
        <v>0</v>
      </c>
      <c r="M231" s="31">
        <f>'по 6-10'!M231+'по 0,4'!M229</f>
        <v>0</v>
      </c>
      <c r="N231" s="31">
        <f>'по 6-10'!N231+'по 0,4'!N229</f>
        <v>0</v>
      </c>
      <c r="O231" s="31">
        <f>'по 6-10'!O231+'по 0,4'!O229</f>
        <v>0</v>
      </c>
      <c r="P231" s="31">
        <f>'по 6-10'!P231+'по 0,4'!P229</f>
        <v>0</v>
      </c>
      <c r="Q231" s="31">
        <f>'по 6-10'!Q231+'по 0,4'!Q229</f>
        <v>0</v>
      </c>
    </row>
    <row r="232" spans="1:17" ht="12.75" customHeight="1" x14ac:dyDescent="0.2">
      <c r="A232" s="18"/>
      <c r="B232" s="46"/>
      <c r="C232" s="46" t="s">
        <v>291</v>
      </c>
      <c r="D232" s="31">
        <f>'по 6-10'!D232+'по 0,4'!D231</f>
        <v>1</v>
      </c>
      <c r="E232" s="31">
        <f>'по 6-10'!E232+'по 0,4'!E231</f>
        <v>6</v>
      </c>
      <c r="F232" s="31">
        <f>'по 6-10'!F232+'по 0,4'!F231</f>
        <v>0</v>
      </c>
      <c r="G232" s="31">
        <f>'по 6-10'!G232+'по 0,4'!G231</f>
        <v>0</v>
      </c>
      <c r="H232" s="31">
        <f>'по 6-10'!H232+'по 0,4'!H231</f>
        <v>0</v>
      </c>
      <c r="I232" s="31">
        <f>'по 6-10'!I232+'по 0,4'!I231</f>
        <v>0</v>
      </c>
      <c r="J232" s="31">
        <f>'по 6-10'!J232+'по 0,4'!J230</f>
        <v>0</v>
      </c>
      <c r="K232" s="31">
        <f>'по 6-10'!K232+'по 0,4'!K230</f>
        <v>0</v>
      </c>
      <c r="L232" s="31">
        <f>'по 6-10'!L232+'по 0,4'!L230</f>
        <v>0</v>
      </c>
      <c r="M232" s="31">
        <f>'по 6-10'!M232+'по 0,4'!M230</f>
        <v>0</v>
      </c>
      <c r="N232" s="31">
        <f>'по 6-10'!N232+'по 0,4'!N230</f>
        <v>0</v>
      </c>
      <c r="O232" s="31">
        <f>'по 6-10'!O232+'по 0,4'!O230</f>
        <v>0</v>
      </c>
      <c r="P232" s="31">
        <f>'по 6-10'!P232+'по 0,4'!P230</f>
        <v>0</v>
      </c>
      <c r="Q232" s="31">
        <f>'по 6-10'!Q232+'по 0,4'!Q230</f>
        <v>0</v>
      </c>
    </row>
    <row r="233" spans="1:17" ht="12.75" customHeight="1" x14ac:dyDescent="0.2">
      <c r="A233" s="18"/>
      <c r="B233" s="46"/>
      <c r="C233" s="46" t="s">
        <v>292</v>
      </c>
      <c r="D233" s="31">
        <f>'по 6-10'!D233+'по 0,4'!D232</f>
        <v>0</v>
      </c>
      <c r="E233" s="31">
        <f>'по 6-10'!E233+'по 0,4'!E232</f>
        <v>0</v>
      </c>
      <c r="F233" s="31">
        <f>'по 6-10'!F233+'по 0,4'!F232</f>
        <v>0</v>
      </c>
      <c r="G233" s="31">
        <f>'по 6-10'!G233+'по 0,4'!G232</f>
        <v>0</v>
      </c>
      <c r="H233" s="31">
        <f>'по 6-10'!H233+'по 0,4'!H232</f>
        <v>0</v>
      </c>
      <c r="I233" s="31">
        <f>'по 6-10'!I233+'по 0,4'!I232</f>
        <v>0</v>
      </c>
      <c r="J233" s="31">
        <f>'по 6-10'!J233+'по 0,4'!J231</f>
        <v>0</v>
      </c>
      <c r="K233" s="31">
        <f>'по 6-10'!K233+'по 0,4'!K231</f>
        <v>0</v>
      </c>
      <c r="L233" s="31">
        <f>'по 6-10'!L233+'по 0,4'!L231</f>
        <v>0</v>
      </c>
      <c r="M233" s="31">
        <f>'по 6-10'!M233+'по 0,4'!M231</f>
        <v>0</v>
      </c>
      <c r="N233" s="31">
        <f>'по 6-10'!N233+'по 0,4'!N231</f>
        <v>0</v>
      </c>
      <c r="O233" s="31">
        <f>'по 6-10'!O233+'по 0,4'!O231</f>
        <v>0</v>
      </c>
      <c r="P233" s="31">
        <f>'по 6-10'!P233+'по 0,4'!P231</f>
        <v>0</v>
      </c>
      <c r="Q233" s="31">
        <f>'по 6-10'!Q233+'по 0,4'!Q231</f>
        <v>0</v>
      </c>
    </row>
    <row r="234" spans="1:17" ht="12.75" customHeight="1" x14ac:dyDescent="0.2">
      <c r="A234" s="18"/>
      <c r="B234" s="46"/>
      <c r="C234" s="46" t="s">
        <v>293</v>
      </c>
      <c r="D234" s="31">
        <f>'по 6-10'!D234+'по 0,4'!D233</f>
        <v>0</v>
      </c>
      <c r="E234" s="31">
        <f>'по 6-10'!E234+'по 0,4'!E233</f>
        <v>0</v>
      </c>
      <c r="F234" s="31">
        <f>'по 6-10'!F234+'по 0,4'!F233</f>
        <v>0</v>
      </c>
      <c r="G234" s="31">
        <f>'по 6-10'!G234+'по 0,4'!G233</f>
        <v>0</v>
      </c>
      <c r="H234" s="31">
        <f>'по 6-10'!H234+'по 0,4'!H233</f>
        <v>0</v>
      </c>
      <c r="I234" s="31">
        <f>'по 6-10'!I234+'по 0,4'!I233</f>
        <v>0</v>
      </c>
      <c r="J234" s="31">
        <f>'по 6-10'!J234+'по 0,4'!J232</f>
        <v>0</v>
      </c>
      <c r="K234" s="31">
        <f>'по 6-10'!K234+'по 0,4'!K232</f>
        <v>0</v>
      </c>
      <c r="L234" s="31">
        <f>'по 6-10'!L234+'по 0,4'!L232</f>
        <v>0</v>
      </c>
      <c r="M234" s="31">
        <f>'по 6-10'!M234+'по 0,4'!M232</f>
        <v>0</v>
      </c>
      <c r="N234" s="31">
        <f>'по 6-10'!N234+'по 0,4'!N232</f>
        <v>0</v>
      </c>
      <c r="O234" s="31">
        <f>'по 6-10'!O234+'по 0,4'!O232</f>
        <v>0</v>
      </c>
      <c r="P234" s="31">
        <f>'по 6-10'!P234+'по 0,4'!P232</f>
        <v>0</v>
      </c>
      <c r="Q234" s="31">
        <f>'по 6-10'!Q234+'по 0,4'!Q232</f>
        <v>0</v>
      </c>
    </row>
    <row r="235" spans="1:17" ht="12.75" customHeight="1" x14ac:dyDescent="0.2">
      <c r="A235" s="18"/>
      <c r="B235" s="46"/>
      <c r="C235" s="46" t="s">
        <v>294</v>
      </c>
      <c r="D235" s="31">
        <f>'по 6-10'!D235+'по 0,4'!D234</f>
        <v>0</v>
      </c>
      <c r="E235" s="31">
        <f>'по 6-10'!E235+'по 0,4'!E234</f>
        <v>0</v>
      </c>
      <c r="F235" s="31">
        <f>'по 6-10'!F235+'по 0,4'!F234</f>
        <v>0</v>
      </c>
      <c r="G235" s="31">
        <f>'по 6-10'!G235+'по 0,4'!G234</f>
        <v>0</v>
      </c>
      <c r="H235" s="31">
        <f>'по 6-10'!H235+'по 0,4'!H234</f>
        <v>0</v>
      </c>
      <c r="I235" s="31">
        <f>'по 6-10'!I235+'по 0,4'!I234</f>
        <v>0</v>
      </c>
      <c r="J235" s="31">
        <f>'по 6-10'!J235+'по 0,4'!J233</f>
        <v>0</v>
      </c>
      <c r="K235" s="31">
        <f>'по 6-10'!K235+'по 0,4'!K233</f>
        <v>0</v>
      </c>
      <c r="L235" s="31">
        <f>'по 6-10'!L235+'по 0,4'!L233</f>
        <v>0</v>
      </c>
      <c r="M235" s="31">
        <f>'по 6-10'!M235+'по 0,4'!M233</f>
        <v>0</v>
      </c>
      <c r="N235" s="31">
        <f>'по 6-10'!N235+'по 0,4'!N233</f>
        <v>0</v>
      </c>
      <c r="O235" s="31">
        <f>'по 6-10'!O235+'по 0,4'!O233</f>
        <v>0</v>
      </c>
      <c r="P235" s="31">
        <f>'по 6-10'!P235+'по 0,4'!P233</f>
        <v>0</v>
      </c>
      <c r="Q235" s="31">
        <f>'по 6-10'!Q235+'по 0,4'!Q233</f>
        <v>0</v>
      </c>
    </row>
    <row r="236" spans="1:17" ht="12.75" customHeight="1" x14ac:dyDescent="0.2">
      <c r="A236" s="18"/>
      <c r="B236" s="46"/>
      <c r="C236" s="46" t="s">
        <v>295</v>
      </c>
      <c r="D236" s="31">
        <f>'по 6-10'!D236+'по 0,4'!D235</f>
        <v>1</v>
      </c>
      <c r="E236" s="31">
        <f>'по 6-10'!E236+'по 0,4'!E235</f>
        <v>10</v>
      </c>
      <c r="F236" s="31">
        <f>'по 6-10'!F236+'по 0,4'!F235</f>
        <v>0</v>
      </c>
      <c r="G236" s="31">
        <f>'по 6-10'!G236+'по 0,4'!G235</f>
        <v>0</v>
      </c>
      <c r="H236" s="31">
        <f>'по 6-10'!H236+'по 0,4'!H235</f>
        <v>0</v>
      </c>
      <c r="I236" s="31">
        <f>'по 6-10'!I236+'по 0,4'!I235</f>
        <v>0</v>
      </c>
      <c r="J236" s="31">
        <f>'по 6-10'!J236+'по 0,4'!J234</f>
        <v>0</v>
      </c>
      <c r="K236" s="31">
        <f>'по 6-10'!K236+'по 0,4'!K234</f>
        <v>0</v>
      </c>
      <c r="L236" s="31">
        <f>'по 6-10'!L236+'по 0,4'!L234</f>
        <v>0</v>
      </c>
      <c r="M236" s="31">
        <f>'по 6-10'!M236+'по 0,4'!M234</f>
        <v>0</v>
      </c>
      <c r="N236" s="31">
        <f>'по 6-10'!N236+'по 0,4'!N234</f>
        <v>0</v>
      </c>
      <c r="O236" s="31">
        <f>'по 6-10'!O236+'по 0,4'!O234</f>
        <v>0</v>
      </c>
      <c r="P236" s="31">
        <f>'по 6-10'!P236+'по 0,4'!P234</f>
        <v>0</v>
      </c>
      <c r="Q236" s="31">
        <f>'по 6-10'!Q236+'по 0,4'!Q234</f>
        <v>0</v>
      </c>
    </row>
    <row r="237" spans="1:17" ht="12.75" customHeight="1" x14ac:dyDescent="0.2">
      <c r="A237" s="18"/>
      <c r="B237" s="46"/>
      <c r="C237" s="46" t="s">
        <v>296</v>
      </c>
      <c r="D237" s="31">
        <f>'по 6-10'!D237+'по 0,4'!D236</f>
        <v>0</v>
      </c>
      <c r="E237" s="31">
        <f>'по 6-10'!E237+'по 0,4'!E236</f>
        <v>0</v>
      </c>
      <c r="F237" s="31">
        <f>'по 6-10'!F237+'по 0,4'!F236</f>
        <v>0</v>
      </c>
      <c r="G237" s="31">
        <f>'по 6-10'!G237+'по 0,4'!G236</f>
        <v>0</v>
      </c>
      <c r="H237" s="31">
        <f>'по 6-10'!H237+'по 0,4'!H236</f>
        <v>0</v>
      </c>
      <c r="I237" s="31">
        <f>'по 6-10'!I237+'по 0,4'!I236</f>
        <v>0</v>
      </c>
      <c r="J237" s="31">
        <f>'по 6-10'!J237+'по 0,4'!J235</f>
        <v>0</v>
      </c>
      <c r="K237" s="31">
        <f>'по 6-10'!K237+'по 0,4'!K235</f>
        <v>0</v>
      </c>
      <c r="L237" s="31">
        <f>'по 6-10'!L237+'по 0,4'!L235</f>
        <v>0</v>
      </c>
      <c r="M237" s="31">
        <f>'по 6-10'!M237+'по 0,4'!M235</f>
        <v>0</v>
      </c>
      <c r="N237" s="31">
        <f>'по 6-10'!N237+'по 0,4'!N235</f>
        <v>0</v>
      </c>
      <c r="O237" s="31">
        <f>'по 6-10'!O237+'по 0,4'!O235</f>
        <v>0</v>
      </c>
      <c r="P237" s="31">
        <f>'по 6-10'!P237+'по 0,4'!P235</f>
        <v>0</v>
      </c>
      <c r="Q237" s="31">
        <f>'по 6-10'!Q237+'по 0,4'!Q235</f>
        <v>0</v>
      </c>
    </row>
    <row r="238" spans="1:17" ht="12.75" customHeight="1" x14ac:dyDescent="0.2">
      <c r="A238" s="18"/>
      <c r="B238" s="48"/>
      <c r="C238" s="46" t="s">
        <v>297</v>
      </c>
      <c r="D238" s="31">
        <f>'по 6-10'!D238+'по 0,4'!D237</f>
        <v>0</v>
      </c>
      <c r="E238" s="31">
        <f>'по 6-10'!E238+'по 0,4'!E237</f>
        <v>0</v>
      </c>
      <c r="F238" s="31">
        <f>'по 6-10'!F238+'по 0,4'!F237</f>
        <v>0</v>
      </c>
      <c r="G238" s="31">
        <f>'по 6-10'!G238+'по 0,4'!G237</f>
        <v>0</v>
      </c>
      <c r="H238" s="31">
        <f>'по 6-10'!H238+'по 0,4'!H237</f>
        <v>0</v>
      </c>
      <c r="I238" s="31">
        <f>'по 6-10'!I238+'по 0,4'!I237</f>
        <v>0</v>
      </c>
      <c r="J238" s="31">
        <f>'по 6-10'!J238+'по 0,4'!J236</f>
        <v>0</v>
      </c>
      <c r="K238" s="31">
        <f>'по 6-10'!K238+'по 0,4'!K236</f>
        <v>0</v>
      </c>
      <c r="L238" s="31">
        <f>'по 6-10'!L238+'по 0,4'!L236</f>
        <v>0</v>
      </c>
      <c r="M238" s="31">
        <f>'по 6-10'!M238+'по 0,4'!M236</f>
        <v>0</v>
      </c>
      <c r="N238" s="31">
        <f>'по 6-10'!N238+'по 0,4'!N236</f>
        <v>0</v>
      </c>
      <c r="O238" s="31">
        <f>'по 6-10'!O238+'по 0,4'!O236</f>
        <v>0</v>
      </c>
      <c r="P238" s="31">
        <f>'по 6-10'!P238+'по 0,4'!P236</f>
        <v>0</v>
      </c>
      <c r="Q238" s="31">
        <f>'по 6-10'!Q238+'по 0,4'!Q236</f>
        <v>0</v>
      </c>
    </row>
    <row r="239" spans="1:17" ht="12.75" customHeight="1" x14ac:dyDescent="0.2">
      <c r="A239" s="18"/>
      <c r="B239" s="48"/>
      <c r="C239" s="46" t="s">
        <v>432</v>
      </c>
      <c r="D239" s="31">
        <f>'по 6-10'!D239+'по 0,4'!D238</f>
        <v>1</v>
      </c>
      <c r="E239" s="31">
        <f>'по 6-10'!E239+'по 0,4'!E238</f>
        <v>5</v>
      </c>
      <c r="F239" s="31">
        <f>'по 6-10'!F239+'по 0,4'!F238</f>
        <v>0</v>
      </c>
      <c r="G239" s="31">
        <f>'по 6-10'!G239+'по 0,4'!G238</f>
        <v>0</v>
      </c>
      <c r="H239" s="31">
        <f>'по 6-10'!H239+'по 0,4'!H238</f>
        <v>0</v>
      </c>
      <c r="I239" s="31">
        <f>'по 6-10'!I239+'по 0,4'!I238</f>
        <v>0</v>
      </c>
      <c r="J239" s="31">
        <f>'по 6-10'!J239+'по 0,4'!J237</f>
        <v>0</v>
      </c>
      <c r="K239" s="31">
        <f>'по 6-10'!K239+'по 0,4'!K237</f>
        <v>0</v>
      </c>
      <c r="L239" s="31">
        <f>'по 6-10'!L239+'по 0,4'!L237</f>
        <v>0</v>
      </c>
      <c r="M239" s="31">
        <f>'по 6-10'!M239+'по 0,4'!M237</f>
        <v>0</v>
      </c>
      <c r="N239" s="31">
        <f>'по 6-10'!N239+'по 0,4'!N237</f>
        <v>0</v>
      </c>
      <c r="O239" s="31">
        <f>'по 6-10'!O239+'по 0,4'!O237</f>
        <v>0</v>
      </c>
      <c r="P239" s="31">
        <f>'по 6-10'!P239+'по 0,4'!P237</f>
        <v>0</v>
      </c>
      <c r="Q239" s="31">
        <f>'по 6-10'!Q239+'по 0,4'!Q237</f>
        <v>0</v>
      </c>
    </row>
    <row r="240" spans="1:17" ht="12.75" customHeight="1" x14ac:dyDescent="0.2">
      <c r="A240" s="18"/>
      <c r="B240" s="48"/>
      <c r="C240" s="46" t="s">
        <v>298</v>
      </c>
      <c r="D240" s="31">
        <f>'по 6-10'!D240+'по 0,4'!D239</f>
        <v>0</v>
      </c>
      <c r="E240" s="31">
        <f>'по 6-10'!E240+'по 0,4'!E239</f>
        <v>0</v>
      </c>
      <c r="F240" s="31">
        <f>'по 6-10'!F240+'по 0,4'!F239</f>
        <v>0</v>
      </c>
      <c r="G240" s="31">
        <f>'по 6-10'!G240+'по 0,4'!G239</f>
        <v>0</v>
      </c>
      <c r="H240" s="31">
        <f>'по 6-10'!H240+'по 0,4'!H239</f>
        <v>0</v>
      </c>
      <c r="I240" s="31">
        <f>'по 6-10'!I240+'по 0,4'!I239</f>
        <v>0</v>
      </c>
      <c r="J240" s="31">
        <f>'по 6-10'!J240+'по 0,4'!J238</f>
        <v>0</v>
      </c>
      <c r="K240" s="31">
        <f>'по 6-10'!K240+'по 0,4'!K238</f>
        <v>0</v>
      </c>
      <c r="L240" s="31">
        <f>'по 6-10'!L240+'по 0,4'!L238</f>
        <v>0</v>
      </c>
      <c r="M240" s="31">
        <f>'по 6-10'!M240+'по 0,4'!M238</f>
        <v>0</v>
      </c>
      <c r="N240" s="31">
        <f>'по 6-10'!N240+'по 0,4'!N238</f>
        <v>0</v>
      </c>
      <c r="O240" s="31">
        <f>'по 6-10'!O240+'по 0,4'!O238</f>
        <v>0</v>
      </c>
      <c r="P240" s="31">
        <f>'по 6-10'!P240+'по 0,4'!P238</f>
        <v>0</v>
      </c>
      <c r="Q240" s="31">
        <f>'по 6-10'!Q240+'по 0,4'!Q238</f>
        <v>0</v>
      </c>
    </row>
    <row r="241" spans="1:17" ht="12.75" customHeight="1" x14ac:dyDescent="0.2">
      <c r="A241" s="18"/>
      <c r="B241" s="48"/>
      <c r="C241" s="46" t="s">
        <v>431</v>
      </c>
      <c r="D241" s="31">
        <f>'по 6-10'!D241+'по 0,4'!D240</f>
        <v>0</v>
      </c>
      <c r="E241" s="31">
        <f>'по 6-10'!E241+'по 0,4'!E240</f>
        <v>0</v>
      </c>
      <c r="F241" s="31">
        <f>'по 6-10'!F241+'по 0,4'!F240</f>
        <v>0</v>
      </c>
      <c r="G241" s="31">
        <f>'по 6-10'!G241+'по 0,4'!G240</f>
        <v>0</v>
      </c>
      <c r="H241" s="31">
        <f>'по 6-10'!H241+'по 0,4'!H240</f>
        <v>0</v>
      </c>
      <c r="I241" s="31">
        <f>'по 6-10'!I241+'по 0,4'!I240</f>
        <v>0</v>
      </c>
      <c r="J241" s="31">
        <f>'по 6-10'!J241+'по 0,4'!J239</f>
        <v>0</v>
      </c>
      <c r="K241" s="31">
        <f>'по 6-10'!K241+'по 0,4'!K239</f>
        <v>0</v>
      </c>
      <c r="L241" s="31">
        <f>'по 6-10'!L241+'по 0,4'!L239</f>
        <v>0</v>
      </c>
      <c r="M241" s="31">
        <f>'по 6-10'!M241+'по 0,4'!M239</f>
        <v>0</v>
      </c>
      <c r="N241" s="31">
        <f>'по 6-10'!N241+'по 0,4'!N239</f>
        <v>0</v>
      </c>
      <c r="O241" s="31">
        <f>'по 6-10'!O241+'по 0,4'!O239</f>
        <v>0</v>
      </c>
      <c r="P241" s="31">
        <f>'по 6-10'!P241+'по 0,4'!P239</f>
        <v>0</v>
      </c>
      <c r="Q241" s="31">
        <f>'по 6-10'!Q241+'по 0,4'!Q239</f>
        <v>0</v>
      </c>
    </row>
    <row r="242" spans="1:17" ht="12.75" customHeight="1" x14ac:dyDescent="0.2">
      <c r="A242" s="18"/>
      <c r="B242" s="18"/>
      <c r="C242" s="20" t="s">
        <v>30</v>
      </c>
      <c r="D242" s="64">
        <f>SUM(D203:D241)</f>
        <v>46</v>
      </c>
      <c r="E242" s="64">
        <f>SUM(E203:E241)</f>
        <v>876.5</v>
      </c>
      <c r="F242" s="64">
        <f>SUM(F203:F241)</f>
        <v>0</v>
      </c>
      <c r="G242" s="64">
        <f>SUM(G203:G241)</f>
        <v>0</v>
      </c>
      <c r="H242" s="64">
        <f>SUM(H203:H241)</f>
        <v>0</v>
      </c>
      <c r="I242" s="64">
        <f t="shared" ref="I242:K242" si="7">SUM(I203:I240)</f>
        <v>0</v>
      </c>
      <c r="J242" s="64">
        <f t="shared" si="7"/>
        <v>0</v>
      </c>
      <c r="K242" s="64">
        <f t="shared" si="7"/>
        <v>0</v>
      </c>
      <c r="L242" s="31">
        <f>'по 6-10'!L242+'по 0,4'!L240</f>
        <v>0</v>
      </c>
      <c r="M242" s="31">
        <f>'по 6-10'!M242+'по 0,4'!M240</f>
        <v>0</v>
      </c>
      <c r="N242" s="31">
        <f>'по 6-10'!N242+'по 0,4'!N240</f>
        <v>0</v>
      </c>
      <c r="O242" s="31">
        <f>'по 6-10'!O242+'по 0,4'!O240</f>
        <v>0</v>
      </c>
      <c r="P242" s="31">
        <f>'по 6-10'!P242+'по 0,4'!P240</f>
        <v>0</v>
      </c>
      <c r="Q242" s="31">
        <f>'по 6-10'!Q242+'по 0,4'!Q240</f>
        <v>0</v>
      </c>
    </row>
    <row r="243" spans="1:17" ht="25.5" customHeight="1" x14ac:dyDescent="0.2">
      <c r="A243" s="14"/>
      <c r="B243" s="15"/>
      <c r="C243" s="23" t="s">
        <v>119</v>
      </c>
      <c r="D243" s="36">
        <f>D242+D201+D193+D183+D151+D102+D64</f>
        <v>268</v>
      </c>
      <c r="E243" s="36">
        <f t="shared" ref="E243:K243" si="8">SUM(E242+E201+E193+E183+E151+E102+E64)</f>
        <v>6886.5</v>
      </c>
      <c r="F243" s="36">
        <f t="shared" si="8"/>
        <v>0</v>
      </c>
      <c r="G243" s="36">
        <f t="shared" si="8"/>
        <v>0</v>
      </c>
      <c r="H243" s="36">
        <f t="shared" si="8"/>
        <v>0</v>
      </c>
      <c r="I243" s="36">
        <f t="shared" si="8"/>
        <v>0</v>
      </c>
      <c r="J243" s="36">
        <f t="shared" si="8"/>
        <v>0</v>
      </c>
      <c r="K243" s="36">
        <f t="shared" si="8"/>
        <v>0</v>
      </c>
      <c r="L243" s="31">
        <f>'по 6-10'!L243+'по 0,4'!L241</f>
        <v>0</v>
      </c>
      <c r="M243" s="31">
        <f>'по 6-10'!M243+'по 0,4'!M241</f>
        <v>0</v>
      </c>
      <c r="N243" s="31">
        <f>'по 6-10'!N243+'по 0,4'!N241</f>
        <v>0</v>
      </c>
      <c r="O243" s="31">
        <f>'по 6-10'!O243+'по 0,4'!O241</f>
        <v>0</v>
      </c>
      <c r="P243" s="31">
        <f>'по 6-10'!P243+'по 0,4'!P241</f>
        <v>0</v>
      </c>
      <c r="Q243" s="31">
        <f>'по 6-10'!Q243+'по 0,4'!Q241</f>
        <v>0</v>
      </c>
    </row>
    <row r="244" spans="1:17" x14ac:dyDescent="0.2">
      <c r="A244" s="10" t="s">
        <v>10</v>
      </c>
      <c r="B244" s="86" t="s">
        <v>11</v>
      </c>
      <c r="C244" s="87"/>
      <c r="D244" s="37">
        <f t="shared" ref="D244" si="9">SUM(D243:D243)</f>
        <v>268</v>
      </c>
      <c r="E244" s="38">
        <f t="shared" ref="E244:K244" si="10">SUM(E243:E243)</f>
        <v>6886.5</v>
      </c>
      <c r="F244" s="37">
        <f t="shared" si="10"/>
        <v>0</v>
      </c>
      <c r="G244" s="38">
        <f t="shared" si="10"/>
        <v>0</v>
      </c>
      <c r="H244" s="38">
        <f t="shared" si="10"/>
        <v>0</v>
      </c>
      <c r="I244" s="38">
        <f t="shared" si="10"/>
        <v>0</v>
      </c>
      <c r="J244" s="38">
        <f t="shared" si="10"/>
        <v>0</v>
      </c>
      <c r="K244" s="38">
        <f t="shared" si="10"/>
        <v>0</v>
      </c>
      <c r="L244" s="31">
        <f>'по 6-10'!L244+'по 0,4'!L242</f>
        <v>0</v>
      </c>
      <c r="M244" s="31">
        <f>'по 6-10'!M244+'по 0,4'!M242</f>
        <v>0</v>
      </c>
      <c r="N244" s="31">
        <f>'по 6-10'!N244+'по 0,4'!N242</f>
        <v>0</v>
      </c>
      <c r="O244" s="31">
        <f>'по 6-10'!O244+'по 0,4'!O242</f>
        <v>0</v>
      </c>
      <c r="P244" s="31">
        <f>'по 6-10'!P244+'по 0,4'!P242</f>
        <v>0</v>
      </c>
      <c r="Q244" s="31">
        <f>'по 6-10'!Q244+'по 0,4'!Q242</f>
        <v>0</v>
      </c>
    </row>
    <row r="246" spans="1:17" x14ac:dyDescent="0.2">
      <c r="G246" s="58"/>
    </row>
    <row r="247" spans="1:17" x14ac:dyDescent="0.2">
      <c r="B247" t="s">
        <v>138</v>
      </c>
    </row>
    <row r="248" spans="1:17" x14ac:dyDescent="0.2">
      <c r="I248" s="30" t="s">
        <v>139</v>
      </c>
    </row>
    <row r="249" spans="1:17" x14ac:dyDescent="0.2">
      <c r="F249" s="35"/>
      <c r="H249" s="39"/>
      <c r="I249" s="71"/>
      <c r="J249" s="71"/>
      <c r="K249" s="40"/>
    </row>
    <row r="250" spans="1:17" x14ac:dyDescent="0.2">
      <c r="H250" s="39"/>
      <c r="I250" s="71"/>
      <c r="J250" s="71"/>
      <c r="K250" s="40"/>
    </row>
    <row r="251" spans="1:17" x14ac:dyDescent="0.2">
      <c r="H251" s="39"/>
      <c r="I251" s="71"/>
      <c r="J251" s="71"/>
      <c r="K251" s="40"/>
    </row>
    <row r="252" spans="1:17" x14ac:dyDescent="0.2">
      <c r="H252" s="41"/>
      <c r="I252" s="88"/>
      <c r="J252" s="89"/>
      <c r="K252" s="25"/>
    </row>
    <row r="253" spans="1:17" ht="22.5" customHeight="1" x14ac:dyDescent="0.2">
      <c r="H253" s="41"/>
      <c r="I253" s="88"/>
      <c r="J253" s="89"/>
      <c r="K253" s="42"/>
    </row>
    <row r="254" spans="1:17" x14ac:dyDescent="0.2">
      <c r="H254" s="41"/>
      <c r="I254" s="88"/>
      <c r="J254" s="89"/>
      <c r="K254" s="27"/>
    </row>
    <row r="255" spans="1:17" x14ac:dyDescent="0.2">
      <c r="H255" s="41"/>
      <c r="I255" s="88"/>
      <c r="J255" s="89"/>
      <c r="K255" s="27"/>
    </row>
    <row r="256" spans="1:17" ht="33.75" customHeight="1" x14ac:dyDescent="0.2">
      <c r="H256" s="41"/>
      <c r="I256" s="88"/>
      <c r="J256" s="89"/>
      <c r="K256" s="27"/>
    </row>
    <row r="257" spans="8:11" x14ac:dyDescent="0.2">
      <c r="H257" s="43"/>
      <c r="I257" s="90"/>
      <c r="J257" s="91"/>
      <c r="K257" s="44"/>
    </row>
    <row r="258" spans="8:11" x14ac:dyDescent="0.2">
      <c r="H258" s="26"/>
      <c r="I258" s="45"/>
      <c r="J258" s="45"/>
      <c r="K258" s="27"/>
    </row>
    <row r="259" spans="8:11" x14ac:dyDescent="0.2">
      <c r="H259" s="26"/>
      <c r="I259" s="45"/>
      <c r="J259" s="45"/>
      <c r="K259" s="27"/>
    </row>
    <row r="260" spans="8:11" x14ac:dyDescent="0.2">
      <c r="H260" s="26"/>
      <c r="I260" s="45"/>
      <c r="J260" s="45"/>
      <c r="K260" s="27"/>
    </row>
    <row r="261" spans="8:11" x14ac:dyDescent="0.2">
      <c r="H261" s="26"/>
      <c r="I261" s="70"/>
      <c r="J261" s="70"/>
      <c r="K261" s="27"/>
    </row>
    <row r="262" spans="8:11" x14ac:dyDescent="0.2">
      <c r="H262" s="26"/>
      <c r="I262" s="70"/>
      <c r="J262" s="70"/>
      <c r="K262" s="27"/>
    </row>
  </sheetData>
  <autoFilter ref="C21:C244"/>
  <customSheetViews>
    <customSheetView guid="{D916705D-5F60-466F-8EBC-00890A40BBF6}" showAutoFilter="1" topLeftCell="C13">
      <selection activeCell="K29" sqref="K29"/>
      <pageMargins left="0.75" right="0.75" top="1" bottom="1" header="0.5" footer="0.5"/>
      <pageSetup paperSize="9" scale="90" orientation="landscape" r:id="rId1"/>
      <headerFooter alignWithMargins="0"/>
      <autoFilter ref="C21:C244"/>
    </customSheetView>
    <customSheetView guid="{A743F9C7-8B89-4E8F-B91F-1FFB859064F2}" showAutoFilter="1" topLeftCell="C239">
      <selection activeCell="D246" sqref="D246"/>
      <pageMargins left="0.75" right="0.75" top="1" bottom="1" header="0.5" footer="0.5"/>
      <pageSetup paperSize="9" scale="90" orientation="landscape" r:id="rId2"/>
      <headerFooter alignWithMargins="0"/>
      <autoFilter ref="C21:C246"/>
    </customSheetView>
    <customSheetView guid="{7FDDDD5D-ED8E-47A5-AFBE-0056D605C291}" showAutoFilter="1" topLeftCell="A13">
      <selection activeCell="A14" sqref="A14"/>
      <pageMargins left="0.75" right="0.75" top="1" bottom="1" header="0.5" footer="0.5"/>
      <pageSetup paperSize="9" scale="90" orientation="landscape" r:id="rId3"/>
      <headerFooter alignWithMargins="0"/>
      <autoFilter ref="C21:C246"/>
    </customSheetView>
    <customSheetView guid="{D735A0E3-67D4-4A47-94B7-B543B7FA080E}" showAutoFilter="1" topLeftCell="F1">
      <selection activeCell="P23" sqref="P23:Q244"/>
      <pageMargins left="0.75" right="0.75" top="1" bottom="1" header="0.5" footer="0.5"/>
      <pageSetup paperSize="9" scale="90" orientation="landscape" r:id="rId4"/>
      <headerFooter alignWithMargins="0"/>
      <autoFilter ref="C21:C244"/>
    </customSheetView>
    <customSheetView guid="{86462F47-30CD-4D77-8883-003B13E6B20D}" showAutoFilter="1" topLeftCell="A16">
      <selection activeCell="C39" sqref="C39"/>
      <pageMargins left="0.75" right="0.75" top="1" bottom="1" header="0.5" footer="0.5"/>
      <pageSetup paperSize="9" scale="90" orientation="landscape" r:id="rId5"/>
      <headerFooter alignWithMargins="0"/>
      <autoFilter ref="C21:C244"/>
    </customSheetView>
    <customSheetView guid="{B47DA4C4-0401-4396-AB48-48E5D400F2EC}" showAutoFilter="1" topLeftCell="A64">
      <selection activeCell="C39" sqref="C39"/>
      <pageMargins left="0.75" right="0.75" top="1" bottom="1" header="0.5" footer="0.5"/>
      <pageSetup paperSize="9" scale="90" orientation="landscape" r:id="rId6"/>
      <headerFooter alignWithMargins="0"/>
      <autoFilter ref="C21:C244"/>
    </customSheetView>
  </customSheetViews>
  <pageMargins left="0.75" right="0.75" top="1" bottom="1" header="0.5" footer="0.5"/>
  <pageSetup paperSize="9" scale="90" orientation="landscape" r:id="rId7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2"/>
  <sheetViews>
    <sheetView zoomScaleNormal="100" workbookViewId="0">
      <pane ySplit="19" topLeftCell="A23" activePane="bottomLeft" state="frozen"/>
      <selection pane="bottomLeft" activeCell="B14" sqref="B14"/>
    </sheetView>
  </sheetViews>
  <sheetFormatPr defaultRowHeight="12.75" x14ac:dyDescent="0.2"/>
  <cols>
    <col min="1" max="1" width="22.140625" customWidth="1"/>
    <col min="2" max="2" width="35.28515625" customWidth="1"/>
    <col min="3" max="3" width="26.140625" customWidth="1"/>
    <col min="4" max="4" width="13.28515625" style="30" customWidth="1"/>
    <col min="5" max="5" width="11.5703125" style="30" customWidth="1"/>
    <col min="6" max="6" width="13.7109375" style="30" customWidth="1"/>
    <col min="7" max="7" width="11.7109375" style="30" customWidth="1"/>
    <col min="8" max="8" width="13.42578125" style="30" customWidth="1"/>
    <col min="9" max="9" width="11.140625" style="30" customWidth="1"/>
    <col min="10" max="10" width="13.140625" style="30" customWidth="1"/>
    <col min="11" max="11" width="12.85546875" style="30" customWidth="1"/>
    <col min="12" max="12" width="10.85546875" customWidth="1"/>
    <col min="13" max="14" width="11.5703125" customWidth="1"/>
    <col min="15" max="15" width="12" customWidth="1"/>
    <col min="16" max="16" width="13" customWidth="1"/>
    <col min="17" max="17" width="12.7109375" customWidth="1"/>
  </cols>
  <sheetData>
    <row r="1" spans="2:15" ht="15.75" x14ac:dyDescent="0.25">
      <c r="I1" s="85"/>
      <c r="J1" s="85"/>
      <c r="K1" s="85"/>
      <c r="L1" s="85"/>
      <c r="M1" s="17" t="s">
        <v>16</v>
      </c>
      <c r="N1" s="17"/>
    </row>
    <row r="2" spans="2:15" ht="15.75" hidden="1" x14ac:dyDescent="0.25">
      <c r="B2" t="s">
        <v>0</v>
      </c>
      <c r="I2" s="85"/>
      <c r="J2" s="85"/>
      <c r="K2" s="85"/>
      <c r="L2" s="85"/>
      <c r="M2" s="17" t="s">
        <v>12</v>
      </c>
      <c r="N2" s="17"/>
      <c r="O2" s="17"/>
    </row>
    <row r="3" spans="2:15" ht="15.75" hidden="1" x14ac:dyDescent="0.25">
      <c r="I3" s="85"/>
      <c r="J3" s="85"/>
      <c r="K3" s="85"/>
      <c r="L3" s="85"/>
      <c r="M3" s="17" t="s">
        <v>13</v>
      </c>
      <c r="N3" s="17"/>
      <c r="O3" s="17"/>
    </row>
    <row r="4" spans="2:15" ht="15.75" hidden="1" x14ac:dyDescent="0.25">
      <c r="I4" s="32"/>
      <c r="J4" s="32"/>
      <c r="K4" s="32"/>
      <c r="L4" s="85"/>
      <c r="M4" s="17" t="s">
        <v>14</v>
      </c>
      <c r="N4" s="17"/>
      <c r="O4" s="17"/>
    </row>
    <row r="5" spans="2:15" ht="15.75" hidden="1" x14ac:dyDescent="0.25">
      <c r="I5" s="85"/>
      <c r="J5" s="85"/>
      <c r="K5" s="85"/>
      <c r="L5" s="85"/>
      <c r="M5" s="17" t="s">
        <v>15</v>
      </c>
      <c r="N5" s="17"/>
      <c r="O5" s="17"/>
    </row>
    <row r="6" spans="2:15" ht="15.75" hidden="1" x14ac:dyDescent="0.25">
      <c r="I6" s="85"/>
      <c r="J6" s="85"/>
      <c r="K6" s="85"/>
      <c r="L6" s="85"/>
      <c r="O6" s="17"/>
    </row>
    <row r="7" spans="2:15" ht="15.75" hidden="1" x14ac:dyDescent="0.25">
      <c r="I7" s="85"/>
      <c r="J7" s="85"/>
      <c r="K7" s="85"/>
      <c r="L7" s="85"/>
    </row>
    <row r="8" spans="2:15" ht="15.75" hidden="1" x14ac:dyDescent="0.25">
      <c r="I8" s="32"/>
      <c r="J8" s="32"/>
      <c r="K8" s="32"/>
    </row>
    <row r="9" spans="2:15" ht="12.75" hidden="1" customHeight="1" x14ac:dyDescent="0.2"/>
    <row r="10" spans="2:15" ht="12.75" hidden="1" customHeight="1" x14ac:dyDescent="0.25"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2:15" ht="15.75" hidden="1" x14ac:dyDescent="0.25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2:15" ht="15.75" hidden="1" x14ac:dyDescent="0.25">
      <c r="B12" s="83"/>
      <c r="C12" s="83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5" ht="13.5" thickBot="1" x14ac:dyDescent="0.25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spans="2:15" ht="16.5" thickBot="1" x14ac:dyDescent="0.3">
      <c r="B14" s="164" t="s">
        <v>606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2:15" x14ac:dyDescent="0.2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2:15" x14ac:dyDescent="0.2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7" spans="1:17" x14ac:dyDescent="0.2">
      <c r="D17" s="61"/>
      <c r="E17" s="61"/>
      <c r="F17" s="61"/>
      <c r="G17" s="61"/>
      <c r="H17" s="61"/>
      <c r="I17" s="61"/>
      <c r="J17" s="61"/>
      <c r="K17" s="61"/>
    </row>
    <row r="18" spans="1:17" ht="13.5" thickBot="1" x14ac:dyDescent="0.25"/>
    <row r="19" spans="1:17" ht="196.5" customHeight="1" thickTop="1" thickBot="1" x14ac:dyDescent="0.25">
      <c r="A19" s="2" t="s">
        <v>1</v>
      </c>
      <c r="B19" s="2" t="s">
        <v>2</v>
      </c>
      <c r="C19" s="3" t="s">
        <v>3</v>
      </c>
      <c r="D19" s="66" t="s">
        <v>17</v>
      </c>
      <c r="E19" s="66"/>
      <c r="F19" s="66" t="s">
        <v>4</v>
      </c>
      <c r="G19" s="57"/>
      <c r="H19" s="79" t="s">
        <v>5</v>
      </c>
      <c r="I19" s="73"/>
      <c r="J19" s="79" t="s">
        <v>6</v>
      </c>
      <c r="K19" s="73"/>
      <c r="L19" s="72" t="s">
        <v>18</v>
      </c>
      <c r="M19" s="73"/>
      <c r="N19" s="72" t="s">
        <v>19</v>
      </c>
      <c r="O19" s="73"/>
      <c r="P19" s="72" t="s">
        <v>20</v>
      </c>
      <c r="Q19" s="73"/>
    </row>
    <row r="20" spans="1:17" ht="13.5" thickTop="1" x14ac:dyDescent="0.2">
      <c r="A20" s="4">
        <v>1</v>
      </c>
      <c r="B20" s="5">
        <v>2</v>
      </c>
      <c r="C20" s="6">
        <v>3</v>
      </c>
      <c r="D20" s="67">
        <v>4</v>
      </c>
      <c r="E20" s="56"/>
      <c r="F20" s="74">
        <v>5</v>
      </c>
      <c r="G20" s="78"/>
      <c r="H20" s="76">
        <v>6</v>
      </c>
      <c r="I20" s="78"/>
      <c r="J20" s="76">
        <v>7</v>
      </c>
      <c r="K20" s="78"/>
      <c r="L20" s="77">
        <v>8</v>
      </c>
      <c r="M20" s="78"/>
      <c r="N20" s="77">
        <v>9</v>
      </c>
      <c r="O20" s="78"/>
      <c r="P20" s="77">
        <v>10</v>
      </c>
      <c r="Q20" s="78"/>
    </row>
    <row r="21" spans="1:17" ht="12.75" customHeight="1" x14ac:dyDescent="0.2">
      <c r="A21" s="7"/>
      <c r="B21" s="7"/>
      <c r="C21" s="7"/>
      <c r="D21" s="70" t="s">
        <v>7</v>
      </c>
      <c r="E21" s="70" t="s">
        <v>8</v>
      </c>
      <c r="F21" s="70" t="s">
        <v>7</v>
      </c>
      <c r="G21" s="70" t="s">
        <v>8</v>
      </c>
      <c r="H21" s="70" t="s">
        <v>7</v>
      </c>
      <c r="I21" s="70" t="s">
        <v>8</v>
      </c>
      <c r="J21" s="70" t="s">
        <v>7</v>
      </c>
      <c r="K21" s="70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 x14ac:dyDescent="0.25">
      <c r="A22" s="28" t="s">
        <v>136</v>
      </c>
      <c r="B22" s="28" t="s">
        <v>353</v>
      </c>
      <c r="C22" s="92" t="s">
        <v>146</v>
      </c>
      <c r="D22" s="69"/>
      <c r="E22" s="70"/>
      <c r="F22" s="70"/>
      <c r="G22" s="70"/>
      <c r="H22" s="70"/>
      <c r="I22" s="70"/>
      <c r="J22" s="70"/>
      <c r="K22" s="70"/>
      <c r="L22" s="8"/>
      <c r="M22" s="8"/>
      <c r="N22" s="8"/>
      <c r="O22" s="8"/>
      <c r="P22" s="8"/>
      <c r="Q22" s="8"/>
    </row>
    <row r="23" spans="1:17" ht="12" customHeight="1" x14ac:dyDescent="0.25">
      <c r="A23" s="18"/>
      <c r="B23" s="18"/>
      <c r="C23" s="18" t="s">
        <v>300</v>
      </c>
      <c r="D23" s="120">
        <v>2</v>
      </c>
      <c r="E23" s="120">
        <v>2110</v>
      </c>
      <c r="F23" s="120"/>
      <c r="G23" s="120"/>
      <c r="H23" s="62"/>
      <c r="I23" s="24"/>
      <c r="J23" s="59"/>
      <c r="K23" s="59"/>
      <c r="L23" s="8"/>
      <c r="M23" s="8"/>
      <c r="N23" s="8"/>
      <c r="O23" s="8"/>
      <c r="P23" s="8"/>
      <c r="Q23" s="8"/>
    </row>
    <row r="24" spans="1:17" ht="12" customHeight="1" x14ac:dyDescent="0.25">
      <c r="A24" s="18"/>
      <c r="B24" s="18"/>
      <c r="C24" s="18" t="s">
        <v>301</v>
      </c>
      <c r="D24" s="120"/>
      <c r="E24" s="120"/>
      <c r="F24" s="120"/>
      <c r="G24" s="120"/>
      <c r="H24" s="62"/>
      <c r="I24" s="24"/>
      <c r="J24" s="59"/>
      <c r="K24" s="59"/>
      <c r="L24" s="8"/>
      <c r="M24" s="8"/>
      <c r="N24" s="8"/>
      <c r="O24" s="8"/>
      <c r="P24" s="8"/>
      <c r="Q24" s="8"/>
    </row>
    <row r="25" spans="1:17" ht="15" x14ac:dyDescent="0.25">
      <c r="A25" s="18"/>
      <c r="B25" s="18"/>
      <c r="C25" s="18" t="s">
        <v>302</v>
      </c>
      <c r="D25" s="120"/>
      <c r="E25" s="120"/>
      <c r="F25" s="120"/>
      <c r="G25" s="120"/>
      <c r="H25" s="62"/>
      <c r="I25" s="24"/>
      <c r="J25" s="59"/>
      <c r="K25" s="59"/>
      <c r="L25" s="8"/>
      <c r="M25" s="8"/>
      <c r="N25" s="8"/>
      <c r="O25" s="8"/>
      <c r="P25" s="8"/>
      <c r="Q25" s="8"/>
    </row>
    <row r="26" spans="1:17" ht="15" x14ac:dyDescent="0.25">
      <c r="A26" s="18"/>
      <c r="B26" s="18"/>
      <c r="C26" s="18" t="s">
        <v>303</v>
      </c>
      <c r="D26" s="120">
        <v>1</v>
      </c>
      <c r="E26" s="120">
        <v>200</v>
      </c>
      <c r="F26" s="120"/>
      <c r="G26" s="120"/>
      <c r="H26" s="62"/>
      <c r="I26" s="24"/>
      <c r="J26" s="59"/>
      <c r="K26" s="59"/>
      <c r="L26" s="8"/>
      <c r="M26" s="8"/>
      <c r="N26" s="8"/>
      <c r="O26" s="8"/>
      <c r="P26" s="8"/>
      <c r="Q26" s="8"/>
    </row>
    <row r="27" spans="1:17" ht="15" x14ac:dyDescent="0.25">
      <c r="A27" s="18"/>
      <c r="B27" s="18"/>
      <c r="C27" s="18" t="s">
        <v>304</v>
      </c>
      <c r="D27" s="120"/>
      <c r="E27" s="120"/>
      <c r="F27" s="59"/>
      <c r="G27" s="59"/>
      <c r="H27" s="62"/>
      <c r="I27" s="24"/>
      <c r="J27" s="59"/>
      <c r="K27" s="59"/>
      <c r="L27" s="8"/>
      <c r="M27" s="8"/>
      <c r="N27" s="8"/>
      <c r="O27" s="8"/>
      <c r="P27" s="8"/>
      <c r="Q27" s="8"/>
    </row>
    <row r="28" spans="1:17" ht="15" x14ac:dyDescent="0.25">
      <c r="A28" s="18"/>
      <c r="B28" s="18"/>
      <c r="C28" s="18" t="s">
        <v>305</v>
      </c>
      <c r="D28" s="120">
        <v>2</v>
      </c>
      <c r="E28" s="120">
        <v>635</v>
      </c>
      <c r="F28" s="120"/>
      <c r="G28" s="120"/>
      <c r="H28" s="62"/>
      <c r="I28" s="24"/>
      <c r="J28" s="59"/>
      <c r="K28" s="59"/>
      <c r="L28" s="8"/>
      <c r="M28" s="8"/>
      <c r="N28" s="8"/>
      <c r="O28" s="8"/>
      <c r="P28" s="8"/>
      <c r="Q28" s="8"/>
    </row>
    <row r="29" spans="1:17" ht="15" x14ac:dyDescent="0.25">
      <c r="A29" s="18"/>
      <c r="B29" s="18"/>
      <c r="C29" s="18" t="s">
        <v>306</v>
      </c>
      <c r="D29" s="121">
        <v>2</v>
      </c>
      <c r="E29" s="121">
        <v>410</v>
      </c>
      <c r="F29" s="121"/>
      <c r="G29" s="121"/>
      <c r="H29" s="122"/>
      <c r="I29" s="121"/>
      <c r="J29" s="60"/>
      <c r="K29" s="60"/>
      <c r="L29" s="8"/>
      <c r="M29" s="8"/>
      <c r="N29" s="8"/>
      <c r="O29" s="8"/>
      <c r="P29" s="8"/>
      <c r="Q29" s="8"/>
    </row>
    <row r="30" spans="1:17" ht="15" x14ac:dyDescent="0.25">
      <c r="A30" s="18"/>
      <c r="B30" s="18"/>
      <c r="C30" s="18" t="s">
        <v>307</v>
      </c>
      <c r="D30" s="120"/>
      <c r="E30" s="120"/>
      <c r="F30" s="31"/>
      <c r="G30" s="31"/>
      <c r="H30" s="62"/>
      <c r="I30" s="24"/>
      <c r="J30" s="59"/>
      <c r="K30" s="59"/>
      <c r="L30" s="8"/>
      <c r="M30" s="8"/>
      <c r="N30" s="8"/>
      <c r="O30" s="8"/>
      <c r="P30" s="8"/>
      <c r="Q30" s="8"/>
    </row>
    <row r="31" spans="1:17" ht="12.75" customHeight="1" x14ac:dyDescent="0.25">
      <c r="A31" s="18"/>
      <c r="B31" s="18"/>
      <c r="C31" s="18" t="s">
        <v>308</v>
      </c>
      <c r="D31" s="120"/>
      <c r="E31" s="120"/>
      <c r="F31" s="120"/>
      <c r="G31" s="120"/>
      <c r="H31" s="62"/>
      <c r="I31" s="24"/>
      <c r="J31" s="59"/>
      <c r="K31" s="59"/>
      <c r="L31" s="8"/>
      <c r="M31" s="8"/>
      <c r="N31" s="8"/>
      <c r="O31" s="8"/>
      <c r="P31" s="8"/>
      <c r="Q31" s="8"/>
    </row>
    <row r="32" spans="1:17" ht="12.75" customHeight="1" x14ac:dyDescent="0.25">
      <c r="A32" s="18"/>
      <c r="B32" s="18"/>
      <c r="C32" s="18" t="s">
        <v>309</v>
      </c>
      <c r="D32" s="120"/>
      <c r="E32" s="120"/>
      <c r="F32" s="120"/>
      <c r="G32" s="120"/>
      <c r="H32" s="62"/>
      <c r="I32" s="24"/>
      <c r="J32" s="59"/>
      <c r="K32" s="59"/>
      <c r="L32" s="8"/>
      <c r="M32" s="8"/>
      <c r="N32" s="8"/>
      <c r="O32" s="8"/>
      <c r="P32" s="8"/>
      <c r="Q32" s="8"/>
    </row>
    <row r="33" spans="1:17" ht="12.75" customHeight="1" x14ac:dyDescent="0.25">
      <c r="A33" s="18"/>
      <c r="B33" s="18"/>
      <c r="C33" s="18" t="s">
        <v>310</v>
      </c>
      <c r="D33" s="120">
        <v>1</v>
      </c>
      <c r="E33" s="120">
        <v>80</v>
      </c>
      <c r="F33" s="120"/>
      <c r="G33" s="120"/>
      <c r="H33" s="62"/>
      <c r="I33" s="24"/>
      <c r="J33" s="59"/>
      <c r="K33" s="59"/>
      <c r="L33" s="8"/>
      <c r="M33" s="8"/>
      <c r="N33" s="8"/>
      <c r="O33" s="8"/>
      <c r="P33" s="8"/>
      <c r="Q33" s="8"/>
    </row>
    <row r="34" spans="1:17" ht="12.75" customHeight="1" x14ac:dyDescent="0.25">
      <c r="A34" s="18"/>
      <c r="B34" s="18"/>
      <c r="C34" s="18" t="s">
        <v>311</v>
      </c>
      <c r="D34" s="120"/>
      <c r="E34" s="120"/>
      <c r="F34" s="59"/>
      <c r="G34" s="59"/>
      <c r="H34" s="62"/>
      <c r="I34" s="24"/>
      <c r="J34" s="59"/>
      <c r="K34" s="59"/>
      <c r="L34" s="8"/>
      <c r="M34" s="8"/>
      <c r="N34" s="8"/>
      <c r="O34" s="8"/>
      <c r="P34" s="8"/>
      <c r="Q34" s="8"/>
    </row>
    <row r="35" spans="1:17" ht="12.75" customHeight="1" x14ac:dyDescent="0.25">
      <c r="A35" s="18"/>
      <c r="B35" s="18"/>
      <c r="C35" s="18" t="s">
        <v>312</v>
      </c>
      <c r="D35" s="120"/>
      <c r="E35" s="120"/>
      <c r="F35" s="59"/>
      <c r="G35" s="59"/>
      <c r="H35" s="62"/>
      <c r="I35" s="24"/>
      <c r="J35" s="59"/>
      <c r="K35" s="59"/>
      <c r="L35" s="8"/>
      <c r="M35" s="8"/>
      <c r="N35" s="8"/>
      <c r="O35" s="8"/>
      <c r="P35" s="8"/>
      <c r="Q35" s="8"/>
    </row>
    <row r="36" spans="1:17" ht="12.75" customHeight="1" x14ac:dyDescent="0.25">
      <c r="A36" s="18"/>
      <c r="B36" s="18"/>
      <c r="C36" s="18" t="s">
        <v>313</v>
      </c>
      <c r="D36" s="121"/>
      <c r="E36" s="121"/>
      <c r="F36" s="121"/>
      <c r="G36" s="121"/>
      <c r="H36" s="62"/>
      <c r="I36" s="70"/>
      <c r="J36" s="60"/>
      <c r="K36" s="60"/>
      <c r="L36" s="8"/>
      <c r="M36" s="8"/>
      <c r="N36" s="8"/>
      <c r="O36" s="8"/>
      <c r="P36" s="8"/>
      <c r="Q36" s="8"/>
    </row>
    <row r="37" spans="1:17" ht="12.75" customHeight="1" x14ac:dyDescent="0.25">
      <c r="A37" s="18"/>
      <c r="B37" s="18"/>
      <c r="C37" s="18" t="s">
        <v>314</v>
      </c>
      <c r="D37" s="120"/>
      <c r="E37" s="120"/>
      <c r="F37" s="59"/>
      <c r="G37" s="59"/>
      <c r="H37" s="62"/>
      <c r="I37" s="24"/>
      <c r="J37" s="59"/>
      <c r="K37" s="59"/>
      <c r="L37" s="8"/>
      <c r="M37" s="8"/>
      <c r="N37" s="8"/>
      <c r="O37" s="8"/>
      <c r="P37" s="8"/>
      <c r="Q37" s="8"/>
    </row>
    <row r="38" spans="1:17" ht="12.75" customHeight="1" x14ac:dyDescent="0.25">
      <c r="A38" s="18"/>
      <c r="B38" s="18"/>
      <c r="C38" s="18" t="s">
        <v>315</v>
      </c>
      <c r="D38" s="120"/>
      <c r="E38" s="120"/>
      <c r="F38" s="59"/>
      <c r="G38" s="59"/>
      <c r="H38" s="62"/>
      <c r="I38" s="24"/>
      <c r="J38" s="59"/>
      <c r="K38" s="59"/>
      <c r="L38" s="8"/>
      <c r="M38" s="8"/>
      <c r="N38" s="8"/>
      <c r="O38" s="8"/>
      <c r="P38" s="8"/>
      <c r="Q38" s="8"/>
    </row>
    <row r="39" spans="1:17" ht="12.75" customHeight="1" x14ac:dyDescent="0.25">
      <c r="A39" s="18"/>
      <c r="B39" s="18"/>
      <c r="C39" s="18" t="s">
        <v>316</v>
      </c>
      <c r="D39" s="120">
        <v>1</v>
      </c>
      <c r="E39" s="120">
        <v>40</v>
      </c>
      <c r="F39" s="120"/>
      <c r="G39" s="120"/>
      <c r="H39" s="62"/>
      <c r="I39" s="24"/>
      <c r="J39" s="59"/>
      <c r="K39" s="59"/>
      <c r="L39" s="8"/>
      <c r="M39" s="8"/>
      <c r="N39" s="8"/>
      <c r="O39" s="8"/>
      <c r="P39" s="8"/>
      <c r="Q39" s="8"/>
    </row>
    <row r="40" spans="1:17" ht="12.75" customHeight="1" x14ac:dyDescent="0.25">
      <c r="A40" s="18"/>
      <c r="B40" s="18"/>
      <c r="C40" s="18" t="s">
        <v>317</v>
      </c>
      <c r="D40" s="31"/>
      <c r="E40" s="31"/>
      <c r="F40" s="31"/>
      <c r="G40" s="31"/>
      <c r="H40" s="62"/>
      <c r="I40" s="24"/>
      <c r="J40" s="59"/>
      <c r="K40" s="59"/>
      <c r="L40" s="8"/>
      <c r="M40" s="8"/>
      <c r="N40" s="8"/>
      <c r="O40" s="8"/>
      <c r="P40" s="8"/>
      <c r="Q40" s="8"/>
    </row>
    <row r="41" spans="1:17" ht="12.75" customHeight="1" x14ac:dyDescent="0.25">
      <c r="A41" s="18"/>
      <c r="B41" s="18"/>
      <c r="C41" s="18" t="s">
        <v>318</v>
      </c>
      <c r="D41" s="120"/>
      <c r="E41" s="120"/>
      <c r="F41" s="31"/>
      <c r="G41" s="31"/>
      <c r="H41" s="62"/>
      <c r="I41" s="24"/>
      <c r="J41" s="59"/>
      <c r="K41" s="59"/>
      <c r="L41" s="8"/>
      <c r="M41" s="8"/>
      <c r="N41" s="8"/>
      <c r="O41" s="8"/>
      <c r="P41" s="8"/>
      <c r="Q41" s="8"/>
    </row>
    <row r="42" spans="1:17" ht="12.75" customHeight="1" x14ac:dyDescent="0.25">
      <c r="A42" s="18"/>
      <c r="B42" s="18"/>
      <c r="C42" s="18" t="s">
        <v>319</v>
      </c>
      <c r="D42" s="120">
        <v>1</v>
      </c>
      <c r="E42" s="120">
        <v>100</v>
      </c>
      <c r="F42" s="120"/>
      <c r="G42" s="120"/>
      <c r="H42" s="62"/>
      <c r="I42" s="24"/>
      <c r="J42" s="59"/>
      <c r="K42" s="59"/>
      <c r="L42" s="8"/>
      <c r="M42" s="8"/>
      <c r="N42" s="8"/>
      <c r="O42" s="8"/>
      <c r="P42" s="8"/>
      <c r="Q42" s="8"/>
    </row>
    <row r="43" spans="1:17" ht="12.75" customHeight="1" x14ac:dyDescent="0.25">
      <c r="A43" s="18"/>
      <c r="B43" s="18"/>
      <c r="C43" s="18" t="s">
        <v>320</v>
      </c>
      <c r="D43" s="120"/>
      <c r="E43" s="120"/>
      <c r="F43" s="120"/>
      <c r="G43" s="120"/>
      <c r="H43" s="62"/>
      <c r="I43" s="24"/>
      <c r="J43" s="59"/>
      <c r="K43" s="59"/>
      <c r="L43" s="8"/>
      <c r="M43" s="8"/>
      <c r="N43" s="8"/>
      <c r="O43" s="8"/>
      <c r="P43" s="8"/>
      <c r="Q43" s="8"/>
    </row>
    <row r="44" spans="1:17" ht="12.75" customHeight="1" x14ac:dyDescent="0.25">
      <c r="A44" s="18"/>
      <c r="B44" s="18"/>
      <c r="C44" s="18" t="s">
        <v>321</v>
      </c>
      <c r="D44" s="120"/>
      <c r="E44" s="120"/>
      <c r="F44" s="120"/>
      <c r="G44" s="120"/>
      <c r="H44" s="62"/>
      <c r="I44" s="24"/>
      <c r="J44" s="59"/>
      <c r="K44" s="59"/>
      <c r="L44" s="8"/>
      <c r="M44" s="8"/>
      <c r="N44" s="8"/>
      <c r="O44" s="8"/>
      <c r="P44" s="8"/>
      <c r="Q44" s="8"/>
    </row>
    <row r="45" spans="1:17" ht="12.75" customHeight="1" x14ac:dyDescent="0.25">
      <c r="A45" s="18"/>
      <c r="B45" s="18"/>
      <c r="C45" s="18" t="s">
        <v>322</v>
      </c>
      <c r="D45" s="126"/>
      <c r="E45" s="126"/>
      <c r="F45" s="163"/>
      <c r="G45" s="125"/>
      <c r="H45" s="62"/>
      <c r="I45" s="24"/>
      <c r="J45" s="59"/>
      <c r="K45" s="59"/>
      <c r="L45" s="8"/>
      <c r="M45" s="8"/>
      <c r="N45" s="8"/>
      <c r="O45" s="8"/>
      <c r="P45" s="8"/>
      <c r="Q45" s="8"/>
    </row>
    <row r="46" spans="1:17" ht="12.75" customHeight="1" x14ac:dyDescent="0.25">
      <c r="A46" s="18"/>
      <c r="B46" s="18"/>
      <c r="C46" s="18" t="s">
        <v>323</v>
      </c>
      <c r="D46" s="120"/>
      <c r="E46" s="120"/>
      <c r="F46" s="59"/>
      <c r="G46" s="59"/>
      <c r="H46" s="62"/>
      <c r="I46" s="24"/>
      <c r="J46" s="59"/>
      <c r="K46" s="59"/>
      <c r="L46" s="8"/>
      <c r="M46" s="8"/>
      <c r="N46" s="8"/>
      <c r="O46" s="8"/>
      <c r="P46" s="8"/>
      <c r="Q46" s="8"/>
    </row>
    <row r="47" spans="1:17" ht="12.75" customHeight="1" x14ac:dyDescent="0.25">
      <c r="A47" s="18"/>
      <c r="B47" s="18"/>
      <c r="C47" s="18" t="s">
        <v>324</v>
      </c>
      <c r="D47" s="59"/>
      <c r="E47" s="59"/>
      <c r="F47" s="59"/>
      <c r="G47" s="59"/>
      <c r="H47" s="62"/>
      <c r="I47" s="24"/>
      <c r="J47" s="59"/>
      <c r="K47" s="59"/>
      <c r="L47" s="8"/>
      <c r="M47" s="8"/>
      <c r="N47" s="8"/>
      <c r="O47" s="8"/>
      <c r="P47" s="8"/>
      <c r="Q47" s="8"/>
    </row>
    <row r="48" spans="1:17" ht="12.75" customHeight="1" x14ac:dyDescent="0.25">
      <c r="A48" s="18"/>
      <c r="B48" s="18"/>
      <c r="C48" s="18" t="s">
        <v>325</v>
      </c>
      <c r="D48" s="120">
        <v>3</v>
      </c>
      <c r="E48" s="120">
        <v>368</v>
      </c>
      <c r="F48" s="59"/>
      <c r="G48" s="59"/>
      <c r="H48" s="62"/>
      <c r="I48" s="24"/>
      <c r="J48" s="59"/>
      <c r="K48" s="59"/>
      <c r="L48" s="8"/>
      <c r="M48" s="8"/>
      <c r="N48" s="8"/>
      <c r="O48" s="8"/>
      <c r="P48" s="8"/>
      <c r="Q48" s="8"/>
    </row>
    <row r="49" spans="1:17" ht="12.75" customHeight="1" x14ac:dyDescent="0.25">
      <c r="A49" s="18"/>
      <c r="B49" s="18"/>
      <c r="C49" s="18" t="s">
        <v>326</v>
      </c>
      <c r="D49" s="121"/>
      <c r="E49" s="121"/>
      <c r="F49" s="121"/>
      <c r="G49" s="121"/>
      <c r="H49" s="62"/>
      <c r="I49" s="70"/>
      <c r="J49" s="60"/>
      <c r="K49" s="60"/>
      <c r="L49" s="8"/>
      <c r="M49" s="8"/>
      <c r="N49" s="8"/>
      <c r="O49" s="8"/>
      <c r="P49" s="8"/>
      <c r="Q49" s="8"/>
    </row>
    <row r="50" spans="1:17" ht="12.75" customHeight="1" x14ac:dyDescent="0.25">
      <c r="A50" s="18"/>
      <c r="B50" s="18"/>
      <c r="C50" s="18" t="s">
        <v>327</v>
      </c>
      <c r="D50" s="120"/>
      <c r="E50" s="120"/>
      <c r="F50" s="59"/>
      <c r="G50" s="59"/>
      <c r="H50" s="62"/>
      <c r="I50" s="24"/>
      <c r="J50" s="59"/>
      <c r="K50" s="59"/>
      <c r="L50" s="8"/>
      <c r="M50" s="8"/>
      <c r="N50" s="8"/>
      <c r="O50" s="8"/>
      <c r="P50" s="8"/>
      <c r="Q50" s="8"/>
    </row>
    <row r="51" spans="1:17" ht="12.75" customHeight="1" x14ac:dyDescent="0.25">
      <c r="A51" s="18"/>
      <c r="B51" s="18"/>
      <c r="C51" s="18" t="s">
        <v>328</v>
      </c>
      <c r="D51" s="120"/>
      <c r="E51" s="120"/>
      <c r="F51" s="120"/>
      <c r="G51" s="120"/>
      <c r="H51" s="62"/>
      <c r="I51" s="24"/>
      <c r="J51" s="59"/>
      <c r="K51" s="59"/>
      <c r="L51" s="8"/>
      <c r="M51" s="8"/>
      <c r="N51" s="8"/>
      <c r="O51" s="8"/>
      <c r="P51" s="8"/>
      <c r="Q51" s="8"/>
    </row>
    <row r="52" spans="1:17" ht="12.75" customHeight="1" x14ac:dyDescent="0.25">
      <c r="A52" s="18"/>
      <c r="B52" s="18"/>
      <c r="C52" s="18" t="s">
        <v>329</v>
      </c>
      <c r="D52" s="120"/>
      <c r="E52" s="120"/>
      <c r="F52" s="120"/>
      <c r="G52" s="120"/>
      <c r="H52" s="62"/>
      <c r="I52" s="24"/>
      <c r="J52" s="59"/>
      <c r="K52" s="59"/>
      <c r="L52" s="8"/>
      <c r="M52" s="8"/>
      <c r="N52" s="8"/>
      <c r="O52" s="8"/>
      <c r="P52" s="8"/>
      <c r="Q52" s="8"/>
    </row>
    <row r="53" spans="1:17" ht="12.75" customHeight="1" x14ac:dyDescent="0.25">
      <c r="A53" s="18"/>
      <c r="B53" s="18"/>
      <c r="C53" s="18" t="s">
        <v>330</v>
      </c>
      <c r="D53" s="59"/>
      <c r="E53" s="59"/>
      <c r="F53" s="59"/>
      <c r="G53" s="59"/>
      <c r="H53" s="62"/>
      <c r="I53" s="24"/>
      <c r="J53" s="59"/>
      <c r="K53" s="59"/>
      <c r="L53" s="8"/>
      <c r="M53" s="8"/>
      <c r="N53" s="8"/>
      <c r="O53" s="8"/>
      <c r="P53" s="8"/>
      <c r="Q53" s="8"/>
    </row>
    <row r="54" spans="1:17" ht="12.75" customHeight="1" x14ac:dyDescent="0.25">
      <c r="A54" s="18"/>
      <c r="B54" s="18"/>
      <c r="C54" s="18" t="s">
        <v>331</v>
      </c>
      <c r="D54" s="120"/>
      <c r="E54" s="120"/>
      <c r="F54" s="59"/>
      <c r="G54" s="59"/>
      <c r="H54" s="62"/>
      <c r="I54" s="24"/>
      <c r="J54" s="59"/>
      <c r="K54" s="59"/>
      <c r="L54" s="8"/>
      <c r="M54" s="8"/>
      <c r="N54" s="8"/>
      <c r="O54" s="8"/>
      <c r="P54" s="8"/>
      <c r="Q54" s="8"/>
    </row>
    <row r="55" spans="1:17" ht="12.75" customHeight="1" x14ac:dyDescent="0.25">
      <c r="A55" s="18"/>
      <c r="B55" s="18"/>
      <c r="C55" s="18" t="s">
        <v>332</v>
      </c>
      <c r="D55" s="31"/>
      <c r="E55" s="31"/>
      <c r="F55" s="31"/>
      <c r="G55" s="31"/>
      <c r="H55" s="62"/>
      <c r="I55" s="24"/>
      <c r="J55" s="59"/>
      <c r="K55" s="59"/>
      <c r="L55" s="8"/>
      <c r="M55" s="8"/>
      <c r="N55" s="8"/>
      <c r="O55" s="8"/>
      <c r="P55" s="8"/>
      <c r="Q55" s="8"/>
    </row>
    <row r="56" spans="1:17" ht="12.75" customHeight="1" x14ac:dyDescent="0.25">
      <c r="A56" s="18"/>
      <c r="B56" s="18"/>
      <c r="C56" s="18" t="s">
        <v>333</v>
      </c>
      <c r="D56" s="31"/>
      <c r="E56" s="31"/>
      <c r="F56" s="31"/>
      <c r="G56" s="31"/>
      <c r="H56" s="62"/>
      <c r="I56" s="24"/>
      <c r="J56" s="59"/>
      <c r="K56" s="59"/>
      <c r="L56" s="8"/>
      <c r="M56" s="8"/>
      <c r="N56" s="8"/>
      <c r="O56" s="8"/>
      <c r="P56" s="8"/>
      <c r="Q56" s="8"/>
    </row>
    <row r="57" spans="1:17" ht="12.75" customHeight="1" x14ac:dyDescent="0.25">
      <c r="A57" s="18"/>
      <c r="B57" s="18"/>
      <c r="C57" s="18" t="s">
        <v>334</v>
      </c>
      <c r="D57" s="31"/>
      <c r="E57" s="31"/>
      <c r="F57" s="31"/>
      <c r="G57" s="31"/>
      <c r="H57" s="62"/>
      <c r="I57" s="24"/>
      <c r="J57" s="59"/>
      <c r="K57" s="59"/>
      <c r="L57" s="8"/>
      <c r="M57" s="8"/>
      <c r="N57" s="8"/>
      <c r="O57" s="8"/>
      <c r="P57" s="8"/>
      <c r="Q57" s="8"/>
    </row>
    <row r="58" spans="1:17" ht="12.75" customHeight="1" x14ac:dyDescent="0.25">
      <c r="A58" s="18"/>
      <c r="B58" s="18"/>
      <c r="C58" s="18" t="s">
        <v>335</v>
      </c>
      <c r="D58" s="120"/>
      <c r="E58" s="120"/>
      <c r="F58" s="120"/>
      <c r="G58" s="120"/>
      <c r="H58" s="62"/>
      <c r="I58" s="24"/>
      <c r="J58" s="59"/>
      <c r="K58" s="59"/>
      <c r="L58" s="8"/>
      <c r="M58" s="8"/>
      <c r="N58" s="8"/>
      <c r="O58" s="8"/>
      <c r="P58" s="8"/>
      <c r="Q58" s="8"/>
    </row>
    <row r="59" spans="1:17" ht="12.75" customHeight="1" x14ac:dyDescent="0.25">
      <c r="A59" s="18"/>
      <c r="B59" s="18"/>
      <c r="C59" s="18" t="s">
        <v>336</v>
      </c>
      <c r="D59" s="70"/>
      <c r="E59" s="70"/>
      <c r="F59" s="70"/>
      <c r="G59" s="70"/>
      <c r="H59" s="62"/>
      <c r="I59" s="70"/>
      <c r="J59" s="60"/>
      <c r="K59" s="60"/>
      <c r="L59" s="8"/>
      <c r="M59" s="8"/>
      <c r="N59" s="8"/>
      <c r="O59" s="8"/>
      <c r="P59" s="8"/>
      <c r="Q59" s="8"/>
    </row>
    <row r="60" spans="1:17" ht="12.75" customHeight="1" x14ac:dyDescent="0.25">
      <c r="A60" s="18"/>
      <c r="B60" s="18"/>
      <c r="C60" s="18" t="s">
        <v>337</v>
      </c>
      <c r="D60" s="31"/>
      <c r="E60" s="31"/>
      <c r="F60" s="31"/>
      <c r="G60" s="31"/>
      <c r="H60" s="62"/>
      <c r="I60" s="24"/>
      <c r="J60" s="59"/>
      <c r="K60" s="59"/>
      <c r="L60" s="8"/>
      <c r="M60" s="8"/>
      <c r="N60" s="8"/>
      <c r="O60" s="8"/>
      <c r="P60" s="8"/>
      <c r="Q60" s="8"/>
    </row>
    <row r="61" spans="1:17" ht="12.75" customHeight="1" x14ac:dyDescent="0.25">
      <c r="A61" s="18"/>
      <c r="B61" s="18"/>
      <c r="C61" s="18" t="s">
        <v>338</v>
      </c>
      <c r="D61" s="31"/>
      <c r="E61" s="31"/>
      <c r="F61" s="31"/>
      <c r="G61" s="31"/>
      <c r="H61" s="62"/>
      <c r="I61" s="24"/>
      <c r="J61" s="59"/>
      <c r="K61" s="59"/>
      <c r="L61" s="8"/>
      <c r="M61" s="8"/>
      <c r="N61" s="8"/>
      <c r="O61" s="8"/>
      <c r="P61" s="8"/>
      <c r="Q61" s="8"/>
    </row>
    <row r="62" spans="1:17" ht="12.75" customHeight="1" x14ac:dyDescent="0.25">
      <c r="A62" s="18"/>
      <c r="B62" s="18"/>
      <c r="C62" s="18" t="s">
        <v>339</v>
      </c>
      <c r="D62" s="31"/>
      <c r="E62" s="31"/>
      <c r="F62" s="31"/>
      <c r="G62" s="31"/>
      <c r="H62" s="62"/>
      <c r="I62" s="24"/>
      <c r="J62" s="59"/>
      <c r="K62" s="59"/>
      <c r="L62" s="8"/>
      <c r="M62" s="8"/>
      <c r="N62" s="8"/>
      <c r="O62" s="8"/>
      <c r="P62" s="8"/>
      <c r="Q62" s="8"/>
    </row>
    <row r="63" spans="1:17" ht="12.75" customHeight="1" x14ac:dyDescent="0.25">
      <c r="A63" s="18"/>
      <c r="B63" s="18"/>
      <c r="C63" s="18" t="s">
        <v>372</v>
      </c>
      <c r="D63" s="120"/>
      <c r="E63" s="120"/>
      <c r="F63" s="31"/>
      <c r="G63" s="31"/>
      <c r="H63" s="62"/>
      <c r="I63" s="24"/>
      <c r="J63" s="59"/>
      <c r="K63" s="59"/>
      <c r="L63" s="8"/>
      <c r="M63" s="8"/>
      <c r="N63" s="8"/>
      <c r="O63" s="8"/>
      <c r="P63" s="8"/>
      <c r="Q63" s="8"/>
    </row>
    <row r="64" spans="1:17" ht="17.25" customHeight="1" x14ac:dyDescent="0.2">
      <c r="A64" s="18"/>
      <c r="B64" s="18"/>
      <c r="C64" s="19" t="s">
        <v>30</v>
      </c>
      <c r="D64" s="31"/>
      <c r="E64" s="31"/>
      <c r="F64" s="31"/>
      <c r="G64" s="31"/>
      <c r="H64" s="31"/>
      <c r="I64" s="31"/>
      <c r="J64" s="59"/>
      <c r="K64" s="59"/>
      <c r="L64" s="31"/>
      <c r="M64" s="31">
        <f t="shared" ref="D64:Q64" si="0">SUM(M23:M63)</f>
        <v>0</v>
      </c>
      <c r="N64" s="31">
        <f t="shared" si="0"/>
        <v>0</v>
      </c>
      <c r="O64" s="31">
        <f t="shared" si="0"/>
        <v>0</v>
      </c>
      <c r="P64" s="31">
        <f t="shared" si="0"/>
        <v>0</v>
      </c>
      <c r="Q64" s="31">
        <f t="shared" si="0"/>
        <v>0</v>
      </c>
    </row>
    <row r="65" spans="1:17" ht="15" x14ac:dyDescent="0.25">
      <c r="A65" s="18"/>
      <c r="B65" s="18"/>
      <c r="C65" s="92" t="s">
        <v>148</v>
      </c>
      <c r="D65" s="69"/>
      <c r="E65" s="31"/>
      <c r="F65" s="31"/>
      <c r="G65" s="31"/>
      <c r="H65" s="62"/>
      <c r="I65" s="24"/>
      <c r="J65" s="59"/>
      <c r="K65" s="59"/>
      <c r="L65" s="8"/>
      <c r="M65" s="8"/>
      <c r="N65" s="8"/>
      <c r="O65" s="8"/>
      <c r="P65" s="8"/>
      <c r="Q65" s="8"/>
    </row>
    <row r="66" spans="1:17" ht="12.75" customHeight="1" x14ac:dyDescent="0.25">
      <c r="A66" s="18"/>
      <c r="B66" s="48"/>
      <c r="C66" s="18" t="s">
        <v>344</v>
      </c>
      <c r="D66" s="120"/>
      <c r="E66" s="120"/>
      <c r="F66" s="31"/>
      <c r="G66" s="31"/>
      <c r="H66" s="62"/>
      <c r="I66" s="24"/>
      <c r="J66" s="59"/>
      <c r="K66" s="59"/>
      <c r="L66" s="8"/>
      <c r="M66" s="8"/>
      <c r="N66" s="8"/>
      <c r="O66" s="8"/>
      <c r="P66" s="8"/>
      <c r="Q66" s="8"/>
    </row>
    <row r="67" spans="1:17" ht="12.75" customHeight="1" x14ac:dyDescent="0.25">
      <c r="A67" s="18"/>
      <c r="B67" s="48"/>
      <c r="C67" s="18" t="s">
        <v>149</v>
      </c>
      <c r="D67" s="120">
        <v>1</v>
      </c>
      <c r="E67" s="120">
        <v>15</v>
      </c>
      <c r="F67" s="120"/>
      <c r="G67" s="120"/>
      <c r="H67" s="62"/>
      <c r="I67" s="24"/>
      <c r="J67" s="59"/>
      <c r="K67" s="59"/>
      <c r="L67" s="8"/>
      <c r="M67" s="8"/>
      <c r="N67" s="8"/>
      <c r="O67" s="8"/>
      <c r="P67" s="8"/>
      <c r="Q67" s="8"/>
    </row>
    <row r="68" spans="1:17" ht="12.75" customHeight="1" x14ac:dyDescent="0.25">
      <c r="A68" s="18"/>
      <c r="B68" s="48"/>
      <c r="C68" s="18" t="s">
        <v>150</v>
      </c>
      <c r="D68" s="120"/>
      <c r="E68" s="120"/>
      <c r="F68" s="31"/>
      <c r="G68" s="31"/>
      <c r="H68" s="62"/>
      <c r="I68" s="24"/>
      <c r="J68" s="59"/>
      <c r="K68" s="59"/>
      <c r="L68" s="8"/>
      <c r="M68" s="8"/>
      <c r="N68" s="8"/>
      <c r="O68" s="8"/>
      <c r="P68" s="8"/>
      <c r="Q68" s="8"/>
    </row>
    <row r="69" spans="1:17" ht="12.75" customHeight="1" x14ac:dyDescent="0.25">
      <c r="A69" s="18"/>
      <c r="B69" s="48"/>
      <c r="C69" s="18" t="s">
        <v>151</v>
      </c>
      <c r="D69" s="31">
        <v>1</v>
      </c>
      <c r="E69" s="31">
        <v>150</v>
      </c>
      <c r="F69" s="31"/>
      <c r="G69" s="31"/>
      <c r="H69" s="62"/>
      <c r="I69" s="24"/>
      <c r="J69" s="59"/>
      <c r="K69" s="59"/>
      <c r="L69" s="8"/>
      <c r="M69" s="8"/>
      <c r="N69" s="8"/>
      <c r="O69" s="8"/>
      <c r="P69" s="8"/>
      <c r="Q69" s="8"/>
    </row>
    <row r="70" spans="1:17" ht="12.75" customHeight="1" x14ac:dyDescent="0.25">
      <c r="A70" s="18"/>
      <c r="B70" s="48"/>
      <c r="C70" s="18" t="s">
        <v>152</v>
      </c>
      <c r="D70" s="120"/>
      <c r="E70" s="120"/>
      <c r="F70" s="120"/>
      <c r="G70" s="120"/>
      <c r="H70" s="62"/>
      <c r="I70" s="24"/>
      <c r="J70" s="59"/>
      <c r="K70" s="59"/>
      <c r="L70" s="8"/>
      <c r="M70" s="8"/>
      <c r="N70" s="8"/>
      <c r="O70" s="8"/>
      <c r="P70" s="8"/>
      <c r="Q70" s="8"/>
    </row>
    <row r="71" spans="1:17" ht="12.75" customHeight="1" x14ac:dyDescent="0.25">
      <c r="A71" s="18"/>
      <c r="B71" s="48"/>
      <c r="C71" s="18" t="s">
        <v>345</v>
      </c>
      <c r="D71" s="120"/>
      <c r="E71" s="120"/>
      <c r="F71" s="120"/>
      <c r="G71" s="120"/>
      <c r="H71" s="62"/>
      <c r="I71" s="24"/>
      <c r="J71" s="59"/>
      <c r="K71" s="59"/>
      <c r="L71" s="8"/>
      <c r="M71" s="8"/>
      <c r="N71" s="8"/>
      <c r="O71" s="8"/>
      <c r="P71" s="8"/>
      <c r="Q71" s="8"/>
    </row>
    <row r="72" spans="1:17" ht="12.75" customHeight="1" x14ac:dyDescent="0.25">
      <c r="A72" s="18"/>
      <c r="B72" s="48"/>
      <c r="C72" s="18" t="s">
        <v>153</v>
      </c>
      <c r="D72" s="31"/>
      <c r="E72" s="31"/>
      <c r="F72" s="31"/>
      <c r="G72" s="31"/>
      <c r="H72" s="62"/>
      <c r="I72" s="24"/>
      <c r="J72" s="59"/>
      <c r="K72" s="59"/>
      <c r="L72" s="8"/>
      <c r="M72" s="8"/>
      <c r="N72" s="8"/>
      <c r="O72" s="8"/>
      <c r="P72" s="8"/>
      <c r="Q72" s="8"/>
    </row>
    <row r="73" spans="1:17" ht="12.75" customHeight="1" x14ac:dyDescent="0.25">
      <c r="A73" s="18"/>
      <c r="B73" s="48"/>
      <c r="C73" s="18" t="s">
        <v>937</v>
      </c>
      <c r="D73" s="120">
        <v>1</v>
      </c>
      <c r="E73" s="120">
        <v>250</v>
      </c>
      <c r="F73" s="31"/>
      <c r="G73" s="31"/>
      <c r="H73" s="62"/>
      <c r="I73" s="24"/>
      <c r="J73" s="59"/>
      <c r="K73" s="59"/>
      <c r="L73" s="8"/>
      <c r="M73" s="8"/>
      <c r="N73" s="8"/>
      <c r="O73" s="8"/>
      <c r="P73" s="8"/>
      <c r="Q73" s="8"/>
    </row>
    <row r="74" spans="1:17" ht="12.75" customHeight="1" x14ac:dyDescent="0.25">
      <c r="A74" s="18"/>
      <c r="B74" s="48"/>
      <c r="C74" s="18" t="s">
        <v>433</v>
      </c>
      <c r="D74" s="31"/>
      <c r="E74" s="31"/>
      <c r="F74" s="31"/>
      <c r="G74" s="31"/>
      <c r="H74" s="62"/>
      <c r="I74" s="24"/>
      <c r="J74" s="59"/>
      <c r="K74" s="59"/>
      <c r="L74" s="8"/>
      <c r="M74" s="8"/>
      <c r="N74" s="8"/>
      <c r="O74" s="8"/>
      <c r="P74" s="8"/>
      <c r="Q74" s="8"/>
    </row>
    <row r="75" spans="1:17" ht="12.75" customHeight="1" x14ac:dyDescent="0.25">
      <c r="A75" s="18"/>
      <c r="B75" s="48"/>
      <c r="C75" s="18" t="s">
        <v>147</v>
      </c>
      <c r="D75" s="31"/>
      <c r="E75" s="31"/>
      <c r="F75" s="31"/>
      <c r="G75" s="31"/>
      <c r="H75" s="62"/>
      <c r="I75" s="24"/>
      <c r="J75" s="59"/>
      <c r="K75" s="59"/>
      <c r="L75" s="8"/>
      <c r="M75" s="8"/>
      <c r="N75" s="8"/>
      <c r="O75" s="8"/>
      <c r="P75" s="8"/>
      <c r="Q75" s="8"/>
    </row>
    <row r="76" spans="1:17" ht="12.75" customHeight="1" x14ac:dyDescent="0.25">
      <c r="A76" s="18"/>
      <c r="B76" s="48"/>
      <c r="C76" s="18" t="s">
        <v>156</v>
      </c>
      <c r="D76" s="31"/>
      <c r="E76" s="31"/>
      <c r="F76" s="31"/>
      <c r="G76" s="31"/>
      <c r="H76" s="62"/>
      <c r="I76" s="24"/>
      <c r="J76" s="59"/>
      <c r="K76" s="59"/>
      <c r="L76" s="8"/>
      <c r="M76" s="8"/>
      <c r="N76" s="8"/>
      <c r="O76" s="8"/>
      <c r="P76" s="8"/>
      <c r="Q76" s="8"/>
    </row>
    <row r="77" spans="1:17" ht="12.75" customHeight="1" x14ac:dyDescent="0.25">
      <c r="A77" s="18"/>
      <c r="B77" s="48"/>
      <c r="C77" s="18" t="s">
        <v>157</v>
      </c>
      <c r="D77" s="120"/>
      <c r="E77" s="120"/>
      <c r="F77" s="31"/>
      <c r="G77" s="31"/>
      <c r="H77" s="62"/>
      <c r="I77" s="24"/>
      <c r="J77" s="59"/>
      <c r="K77" s="59"/>
      <c r="L77" s="8"/>
      <c r="M77" s="8"/>
      <c r="N77" s="8"/>
      <c r="O77" s="8"/>
      <c r="P77" s="8"/>
      <c r="Q77" s="8"/>
    </row>
    <row r="78" spans="1:17" ht="12.75" customHeight="1" x14ac:dyDescent="0.25">
      <c r="A78" s="18"/>
      <c r="B78" s="48"/>
      <c r="C78" s="18" t="s">
        <v>158</v>
      </c>
      <c r="D78" s="120"/>
      <c r="E78" s="120"/>
      <c r="F78" s="59"/>
      <c r="G78" s="59"/>
      <c r="H78" s="62"/>
      <c r="I78" s="24"/>
      <c r="J78" s="59"/>
      <c r="K78" s="59"/>
      <c r="L78" s="8"/>
      <c r="M78" s="8"/>
      <c r="N78" s="8"/>
      <c r="O78" s="8"/>
      <c r="P78" s="8"/>
      <c r="Q78" s="8"/>
    </row>
    <row r="79" spans="1:17" ht="12.75" customHeight="1" x14ac:dyDescent="0.25">
      <c r="A79" s="18"/>
      <c r="B79" s="48"/>
      <c r="C79" s="18" t="s">
        <v>159</v>
      </c>
      <c r="D79" s="59"/>
      <c r="E79" s="59"/>
      <c r="F79" s="59"/>
      <c r="G79" s="59"/>
      <c r="H79" s="62"/>
      <c r="I79" s="24"/>
      <c r="J79" s="59"/>
      <c r="K79" s="59"/>
      <c r="L79" s="8"/>
      <c r="M79" s="8"/>
      <c r="N79" s="8"/>
      <c r="O79" s="8"/>
      <c r="P79" s="8"/>
      <c r="Q79" s="8"/>
    </row>
    <row r="80" spans="1:17" ht="12.75" customHeight="1" x14ac:dyDescent="0.25">
      <c r="A80" s="18"/>
      <c r="B80" s="48"/>
      <c r="C80" s="18" t="s">
        <v>160</v>
      </c>
      <c r="D80" s="59"/>
      <c r="E80" s="59"/>
      <c r="F80" s="59"/>
      <c r="G80" s="59"/>
      <c r="H80" s="62"/>
      <c r="I80" s="24"/>
      <c r="J80" s="59"/>
      <c r="K80" s="59"/>
      <c r="L80" s="8"/>
      <c r="M80" s="8"/>
      <c r="N80" s="8"/>
      <c r="O80" s="8"/>
      <c r="P80" s="8"/>
      <c r="Q80" s="8"/>
    </row>
    <row r="81" spans="1:17" ht="12.75" customHeight="1" x14ac:dyDescent="0.25">
      <c r="A81" s="18"/>
      <c r="B81" s="48"/>
      <c r="C81" s="18" t="s">
        <v>161</v>
      </c>
      <c r="D81" s="59"/>
      <c r="E81" s="59"/>
      <c r="F81" s="59"/>
      <c r="G81" s="59"/>
      <c r="H81" s="62"/>
      <c r="I81" s="24"/>
      <c r="J81" s="59"/>
      <c r="K81" s="59"/>
      <c r="L81" s="8"/>
      <c r="M81" s="8"/>
      <c r="N81" s="8"/>
      <c r="O81" s="8"/>
      <c r="P81" s="8"/>
      <c r="Q81" s="8"/>
    </row>
    <row r="82" spans="1:17" ht="12.75" customHeight="1" x14ac:dyDescent="0.25">
      <c r="A82" s="18"/>
      <c r="B82" s="48"/>
      <c r="C82" s="18" t="s">
        <v>162</v>
      </c>
      <c r="D82" s="59">
        <v>1</v>
      </c>
      <c r="E82" s="59">
        <v>15</v>
      </c>
      <c r="F82" s="59"/>
      <c r="G82" s="59"/>
      <c r="H82" s="62"/>
      <c r="I82" s="24"/>
      <c r="J82" s="59"/>
      <c r="K82" s="59"/>
      <c r="L82" s="8"/>
      <c r="M82" s="8"/>
      <c r="N82" s="8"/>
      <c r="O82" s="8"/>
      <c r="P82" s="8"/>
      <c r="Q82" s="8"/>
    </row>
    <row r="83" spans="1:17" ht="12.75" customHeight="1" x14ac:dyDescent="0.25">
      <c r="A83" s="18"/>
      <c r="B83" s="48"/>
      <c r="C83" s="18" t="s">
        <v>163</v>
      </c>
      <c r="D83" s="59"/>
      <c r="E83" s="59"/>
      <c r="F83" s="59"/>
      <c r="G83" s="59"/>
      <c r="H83" s="62"/>
      <c r="I83" s="24"/>
      <c r="J83" s="59"/>
      <c r="K83" s="59"/>
      <c r="L83" s="8"/>
      <c r="M83" s="8"/>
      <c r="N83" s="8"/>
      <c r="O83" s="8"/>
      <c r="P83" s="8"/>
      <c r="Q83" s="8"/>
    </row>
    <row r="84" spans="1:17" ht="12.75" customHeight="1" x14ac:dyDescent="0.25">
      <c r="A84" s="18"/>
      <c r="B84" s="48"/>
      <c r="C84" s="18" t="s">
        <v>346</v>
      </c>
      <c r="D84" s="120"/>
      <c r="E84" s="120"/>
      <c r="F84" s="31"/>
      <c r="G84" s="31"/>
      <c r="H84" s="62"/>
      <c r="I84" s="24"/>
      <c r="J84" s="59"/>
      <c r="K84" s="59"/>
      <c r="L84" s="8"/>
      <c r="M84" s="8"/>
      <c r="N84" s="8"/>
      <c r="O84" s="8"/>
      <c r="P84" s="8"/>
      <c r="Q84" s="8"/>
    </row>
    <row r="85" spans="1:17" ht="12.75" customHeight="1" x14ac:dyDescent="0.25">
      <c r="A85" s="18"/>
      <c r="B85" s="48"/>
      <c r="C85" s="18" t="s">
        <v>171</v>
      </c>
      <c r="D85" s="31"/>
      <c r="E85" s="31"/>
      <c r="F85" s="31"/>
      <c r="G85" s="31"/>
      <c r="H85" s="62"/>
      <c r="I85" s="24"/>
      <c r="J85" s="59"/>
      <c r="K85" s="59"/>
      <c r="L85" s="8"/>
      <c r="M85" s="8"/>
      <c r="N85" s="8"/>
      <c r="O85" s="8"/>
      <c r="P85" s="8"/>
      <c r="Q85" s="8"/>
    </row>
    <row r="86" spans="1:17" ht="12.75" customHeight="1" x14ac:dyDescent="0.25">
      <c r="A86" s="18"/>
      <c r="B86" s="48"/>
      <c r="C86" s="18" t="s">
        <v>164</v>
      </c>
      <c r="D86" s="31"/>
      <c r="E86" s="31"/>
      <c r="F86" s="31"/>
      <c r="G86" s="31"/>
      <c r="H86" s="62"/>
      <c r="I86" s="24"/>
      <c r="J86" s="59"/>
      <c r="K86" s="59"/>
      <c r="L86" s="8"/>
      <c r="M86" s="8"/>
      <c r="N86" s="8"/>
      <c r="O86" s="8"/>
      <c r="P86" s="8"/>
      <c r="Q86" s="8"/>
    </row>
    <row r="87" spans="1:17" ht="12.75" customHeight="1" x14ac:dyDescent="0.25">
      <c r="A87" s="18"/>
      <c r="B87" s="48"/>
      <c r="C87" s="18" t="s">
        <v>351</v>
      </c>
      <c r="D87" s="31"/>
      <c r="E87" s="31"/>
      <c r="F87" s="31"/>
      <c r="G87" s="31"/>
      <c r="H87" s="62"/>
      <c r="I87" s="24"/>
      <c r="J87" s="59"/>
      <c r="K87" s="59"/>
      <c r="L87" s="8"/>
      <c r="M87" s="8"/>
      <c r="N87" s="8"/>
      <c r="O87" s="8"/>
      <c r="P87" s="8"/>
      <c r="Q87" s="8"/>
    </row>
    <row r="88" spans="1:17" ht="12.75" customHeight="1" x14ac:dyDescent="0.25">
      <c r="A88" s="18"/>
      <c r="B88" s="48"/>
      <c r="C88" s="18" t="s">
        <v>165</v>
      </c>
      <c r="D88" s="120"/>
      <c r="E88" s="120"/>
      <c r="F88" s="31"/>
      <c r="G88" s="31"/>
      <c r="H88" s="62"/>
      <c r="I88" s="24"/>
      <c r="J88" s="59"/>
      <c r="K88" s="59"/>
      <c r="L88" s="8"/>
      <c r="M88" s="8"/>
      <c r="N88" s="8"/>
      <c r="O88" s="8"/>
      <c r="P88" s="8"/>
      <c r="Q88" s="8"/>
    </row>
    <row r="89" spans="1:17" ht="12.75" customHeight="1" x14ac:dyDescent="0.25">
      <c r="A89" s="18"/>
      <c r="B89" s="48"/>
      <c r="C89" s="18" t="s">
        <v>166</v>
      </c>
      <c r="D89" s="120"/>
      <c r="E89" s="120"/>
      <c r="F89" s="31"/>
      <c r="G89" s="31"/>
      <c r="H89" s="62"/>
      <c r="I89" s="24"/>
      <c r="J89" s="59"/>
      <c r="K89" s="59"/>
      <c r="L89" s="8"/>
      <c r="M89" s="8"/>
      <c r="N89" s="8"/>
      <c r="O89" s="8"/>
      <c r="P89" s="8"/>
      <c r="Q89" s="8"/>
    </row>
    <row r="90" spans="1:17" ht="12.75" customHeight="1" x14ac:dyDescent="0.25">
      <c r="A90" s="18"/>
      <c r="B90" s="48"/>
      <c r="C90" s="18" t="s">
        <v>347</v>
      </c>
      <c r="D90" s="120"/>
      <c r="E90" s="120"/>
      <c r="F90" s="31"/>
      <c r="G90" s="31"/>
      <c r="H90" s="62"/>
      <c r="I90" s="24"/>
      <c r="J90" s="59"/>
      <c r="K90" s="59"/>
      <c r="L90" s="8"/>
      <c r="M90" s="8"/>
      <c r="N90" s="8"/>
      <c r="O90" s="8"/>
      <c r="P90" s="8"/>
      <c r="Q90" s="8"/>
    </row>
    <row r="91" spans="1:17" ht="12.75" customHeight="1" x14ac:dyDescent="0.25">
      <c r="A91" s="18"/>
      <c r="B91" s="48"/>
      <c r="C91" s="18" t="s">
        <v>348</v>
      </c>
      <c r="D91" s="31"/>
      <c r="E91" s="31"/>
      <c r="F91" s="31"/>
      <c r="G91" s="31"/>
      <c r="H91" s="62"/>
      <c r="I91" s="24"/>
      <c r="J91" s="59"/>
      <c r="K91" s="59"/>
      <c r="L91" s="8"/>
      <c r="M91" s="8"/>
      <c r="N91" s="8"/>
      <c r="O91" s="8"/>
      <c r="P91" s="8"/>
      <c r="Q91" s="8"/>
    </row>
    <row r="92" spans="1:17" ht="12.75" customHeight="1" x14ac:dyDescent="0.25">
      <c r="A92" s="18"/>
      <c r="B92" s="48"/>
      <c r="C92" s="18" t="s">
        <v>167</v>
      </c>
      <c r="D92" s="120"/>
      <c r="E92" s="120"/>
      <c r="F92" s="31"/>
      <c r="G92" s="31"/>
      <c r="H92" s="62"/>
      <c r="I92" s="24"/>
      <c r="J92" s="59"/>
      <c r="K92" s="59"/>
      <c r="L92" s="8"/>
      <c r="M92" s="8"/>
      <c r="N92" s="8"/>
      <c r="O92" s="8"/>
      <c r="P92" s="8"/>
      <c r="Q92" s="8"/>
    </row>
    <row r="93" spans="1:17" ht="12.75" customHeight="1" x14ac:dyDescent="0.25">
      <c r="A93" s="18"/>
      <c r="B93" s="48"/>
      <c r="C93" s="18" t="s">
        <v>349</v>
      </c>
      <c r="D93" s="31"/>
      <c r="E93" s="31"/>
      <c r="F93" s="31"/>
      <c r="G93" s="31"/>
      <c r="H93" s="62"/>
      <c r="I93" s="24"/>
      <c r="J93" s="59"/>
      <c r="K93" s="59"/>
      <c r="L93" s="8"/>
      <c r="M93" s="8"/>
      <c r="N93" s="8"/>
      <c r="O93" s="8"/>
      <c r="P93" s="8"/>
      <c r="Q93" s="8"/>
    </row>
    <row r="94" spans="1:17" ht="12.75" customHeight="1" x14ac:dyDescent="0.25">
      <c r="A94" s="18"/>
      <c r="B94" s="48"/>
      <c r="C94" s="18" t="s">
        <v>168</v>
      </c>
      <c r="D94" s="31"/>
      <c r="E94" s="31"/>
      <c r="F94" s="31"/>
      <c r="G94" s="31"/>
      <c r="H94" s="62"/>
      <c r="I94" s="24"/>
      <c r="J94" s="59"/>
      <c r="K94" s="59"/>
      <c r="L94" s="8"/>
      <c r="M94" s="8"/>
      <c r="N94" s="8"/>
      <c r="O94" s="8"/>
      <c r="P94" s="8"/>
      <c r="Q94" s="8"/>
    </row>
    <row r="95" spans="1:17" ht="12.75" customHeight="1" x14ac:dyDescent="0.25">
      <c r="A95" s="18"/>
      <c r="B95" s="48"/>
      <c r="C95" s="18" t="s">
        <v>169</v>
      </c>
      <c r="D95" s="31"/>
      <c r="E95" s="31"/>
      <c r="F95" s="31"/>
      <c r="G95" s="31"/>
      <c r="H95" s="62"/>
      <c r="I95" s="24"/>
      <c r="J95" s="59"/>
      <c r="K95" s="59"/>
      <c r="L95" s="8"/>
      <c r="M95" s="8"/>
      <c r="N95" s="8"/>
      <c r="O95" s="8"/>
      <c r="P95" s="8"/>
      <c r="Q95" s="8"/>
    </row>
    <row r="96" spans="1:17" ht="12.75" customHeight="1" x14ac:dyDescent="0.25">
      <c r="A96" s="18"/>
      <c r="B96" s="48"/>
      <c r="C96" s="18" t="s">
        <v>352</v>
      </c>
      <c r="D96" s="120"/>
      <c r="E96" s="120"/>
      <c r="F96" s="120"/>
      <c r="G96" s="120"/>
      <c r="H96" s="62"/>
      <c r="I96" s="24"/>
      <c r="J96" s="59"/>
      <c r="K96" s="59"/>
      <c r="L96" s="8"/>
      <c r="M96" s="8"/>
      <c r="N96" s="8"/>
      <c r="O96" s="8"/>
      <c r="P96" s="8"/>
      <c r="Q96" s="8"/>
    </row>
    <row r="97" spans="1:17" ht="12.75" customHeight="1" x14ac:dyDescent="0.25">
      <c r="A97" s="18"/>
      <c r="B97" s="48"/>
      <c r="C97" s="18" t="s">
        <v>170</v>
      </c>
      <c r="D97" s="31"/>
      <c r="E97" s="31"/>
      <c r="F97" s="120"/>
      <c r="G97" s="120"/>
      <c r="H97" s="62"/>
      <c r="I97" s="24"/>
      <c r="J97" s="59"/>
      <c r="K97" s="59"/>
      <c r="L97" s="8"/>
      <c r="M97" s="8"/>
      <c r="N97" s="8"/>
      <c r="O97" s="8"/>
      <c r="P97" s="8"/>
      <c r="Q97" s="8"/>
    </row>
    <row r="98" spans="1:17" ht="12.75" customHeight="1" x14ac:dyDescent="0.25">
      <c r="A98" s="18"/>
      <c r="B98" s="48"/>
      <c r="C98" s="18" t="s">
        <v>350</v>
      </c>
      <c r="D98" s="120"/>
      <c r="E98" s="120"/>
      <c r="F98" s="31"/>
      <c r="G98" s="31"/>
      <c r="H98" s="62"/>
      <c r="I98" s="24"/>
      <c r="J98" s="59"/>
      <c r="K98" s="59"/>
      <c r="L98" s="8"/>
      <c r="M98" s="8"/>
      <c r="N98" s="8"/>
      <c r="O98" s="8"/>
      <c r="P98" s="8"/>
      <c r="Q98" s="8"/>
    </row>
    <row r="99" spans="1:17" ht="12.75" customHeight="1" x14ac:dyDescent="0.25">
      <c r="A99" s="18"/>
      <c r="B99" s="48"/>
      <c r="C99" s="18" t="s">
        <v>172</v>
      </c>
      <c r="D99" s="31"/>
      <c r="E99" s="31"/>
      <c r="F99" s="31"/>
      <c r="G99" s="31"/>
      <c r="H99" s="62"/>
      <c r="I99" s="24"/>
      <c r="J99" s="59"/>
      <c r="K99" s="59"/>
      <c r="L99" s="8"/>
      <c r="M99" s="8"/>
      <c r="N99" s="8"/>
      <c r="O99" s="8"/>
      <c r="P99" s="8"/>
      <c r="Q99" s="8"/>
    </row>
    <row r="100" spans="1:17" ht="12.75" customHeight="1" x14ac:dyDescent="0.25">
      <c r="A100" s="18"/>
      <c r="B100" s="48"/>
      <c r="C100" s="18" t="s">
        <v>173</v>
      </c>
      <c r="D100" s="31"/>
      <c r="E100" s="31"/>
      <c r="F100" s="31"/>
      <c r="G100" s="31"/>
      <c r="H100" s="62"/>
      <c r="I100" s="24"/>
      <c r="J100" s="59"/>
      <c r="K100" s="59"/>
      <c r="L100" s="8"/>
      <c r="M100" s="8"/>
      <c r="N100" s="8"/>
      <c r="O100" s="8"/>
      <c r="P100" s="8"/>
      <c r="Q100" s="8"/>
    </row>
    <row r="101" spans="1:17" ht="12.75" customHeight="1" x14ac:dyDescent="0.25">
      <c r="A101" s="18"/>
      <c r="B101" s="48"/>
      <c r="C101" s="46" t="s">
        <v>174</v>
      </c>
      <c r="D101" s="120"/>
      <c r="E101" s="120"/>
      <c r="F101" s="31"/>
      <c r="G101" s="31"/>
      <c r="H101" s="62"/>
      <c r="I101" s="24"/>
      <c r="J101" s="59"/>
      <c r="K101" s="59"/>
      <c r="L101" s="8"/>
      <c r="M101" s="8"/>
      <c r="N101" s="8"/>
      <c r="O101" s="8"/>
      <c r="P101" s="8"/>
      <c r="Q101" s="8"/>
    </row>
    <row r="102" spans="1:17" ht="22.5" customHeight="1" x14ac:dyDescent="0.2">
      <c r="A102" s="18"/>
      <c r="B102" s="18"/>
      <c r="C102" s="19" t="s">
        <v>30</v>
      </c>
      <c r="D102" s="31"/>
      <c r="E102" s="31"/>
      <c r="F102" s="31"/>
      <c r="G102" s="31"/>
      <c r="H102" s="31"/>
      <c r="I102" s="31"/>
      <c r="J102" s="59"/>
      <c r="K102" s="59"/>
      <c r="L102" s="31"/>
      <c r="M102" s="31">
        <f t="shared" ref="D102:Q102" si="1">SUM(M66:M101)</f>
        <v>0</v>
      </c>
      <c r="N102" s="31">
        <f t="shared" si="1"/>
        <v>0</v>
      </c>
      <c r="O102" s="31">
        <f t="shared" si="1"/>
        <v>0</v>
      </c>
      <c r="P102" s="31">
        <f t="shared" si="1"/>
        <v>0</v>
      </c>
      <c r="Q102" s="31">
        <f t="shared" si="1"/>
        <v>0</v>
      </c>
    </row>
    <row r="103" spans="1:17" ht="15" x14ac:dyDescent="0.25">
      <c r="A103" s="18"/>
      <c r="B103" s="18"/>
      <c r="C103" s="50" t="s">
        <v>219</v>
      </c>
      <c r="D103" s="31"/>
      <c r="E103" s="31"/>
      <c r="F103" s="31"/>
      <c r="G103" s="31"/>
      <c r="H103" s="62"/>
      <c r="I103" s="24"/>
      <c r="J103" s="59"/>
      <c r="K103" s="59"/>
      <c r="L103" s="8"/>
      <c r="M103" s="8"/>
      <c r="N103" s="8"/>
      <c r="O103" s="8"/>
      <c r="P103" s="8"/>
      <c r="Q103" s="8"/>
    </row>
    <row r="104" spans="1:17" ht="15" x14ac:dyDescent="0.25">
      <c r="A104" s="18"/>
      <c r="B104" s="48"/>
      <c r="C104" s="46" t="s">
        <v>175</v>
      </c>
      <c r="D104" s="120"/>
      <c r="E104" s="120"/>
      <c r="F104" s="123"/>
      <c r="G104" s="124"/>
      <c r="H104" s="62"/>
      <c r="I104" s="24"/>
      <c r="J104" s="59"/>
      <c r="K104" s="59"/>
      <c r="L104" s="8"/>
      <c r="M104" s="8"/>
      <c r="N104" s="8"/>
      <c r="O104" s="8"/>
      <c r="P104" s="8"/>
      <c r="Q104" s="8"/>
    </row>
    <row r="105" spans="1:17" ht="15" x14ac:dyDescent="0.25">
      <c r="A105" s="18"/>
      <c r="B105" s="48"/>
      <c r="C105" s="46" t="s">
        <v>176</v>
      </c>
      <c r="D105" s="120"/>
      <c r="E105" s="120"/>
      <c r="F105" s="31"/>
      <c r="G105" s="31"/>
      <c r="H105" s="62"/>
      <c r="I105" s="24"/>
      <c r="J105" s="59"/>
      <c r="K105" s="59"/>
      <c r="L105" s="8"/>
      <c r="M105" s="8"/>
      <c r="N105" s="8"/>
      <c r="O105" s="8"/>
      <c r="P105" s="8"/>
      <c r="Q105" s="8"/>
    </row>
    <row r="106" spans="1:17" ht="15" x14ac:dyDescent="0.25">
      <c r="A106" s="18"/>
      <c r="B106" s="48"/>
      <c r="C106" s="46" t="s">
        <v>177</v>
      </c>
      <c r="D106" s="120"/>
      <c r="E106" s="120"/>
      <c r="F106" s="31"/>
      <c r="G106" s="31"/>
      <c r="H106" s="62"/>
      <c r="I106" s="24"/>
      <c r="J106" s="59"/>
      <c r="K106" s="59"/>
      <c r="L106" s="8"/>
      <c r="M106" s="8"/>
      <c r="N106" s="8"/>
      <c r="O106" s="8"/>
      <c r="P106" s="8"/>
      <c r="Q106" s="8"/>
    </row>
    <row r="107" spans="1:17" ht="15" x14ac:dyDescent="0.25">
      <c r="A107" s="18"/>
      <c r="B107" s="48"/>
      <c r="C107" s="46" t="s">
        <v>178</v>
      </c>
      <c r="D107" s="120"/>
      <c r="E107" s="120"/>
      <c r="F107" s="31"/>
      <c r="G107" s="31"/>
      <c r="H107" s="62"/>
      <c r="I107" s="24"/>
      <c r="J107" s="59"/>
      <c r="K107" s="59"/>
      <c r="L107" s="8"/>
      <c r="M107" s="8"/>
      <c r="N107" s="8"/>
      <c r="O107" s="8"/>
      <c r="P107" s="8"/>
      <c r="Q107" s="8"/>
    </row>
    <row r="108" spans="1:17" ht="15" x14ac:dyDescent="0.25">
      <c r="A108" s="18"/>
      <c r="B108" s="48"/>
      <c r="C108" s="46" t="s">
        <v>179</v>
      </c>
      <c r="D108" s="120"/>
      <c r="E108" s="120"/>
      <c r="F108" s="31"/>
      <c r="G108" s="31"/>
      <c r="H108" s="62"/>
      <c r="I108" s="24"/>
      <c r="J108" s="59"/>
      <c r="K108" s="59"/>
      <c r="L108" s="8"/>
      <c r="M108" s="8"/>
      <c r="N108" s="8"/>
      <c r="O108" s="8"/>
      <c r="P108" s="8"/>
      <c r="Q108" s="8"/>
    </row>
    <row r="109" spans="1:17" ht="15" x14ac:dyDescent="0.25">
      <c r="A109" s="18"/>
      <c r="B109" s="48"/>
      <c r="C109" s="46" t="s">
        <v>180</v>
      </c>
      <c r="D109" s="120"/>
      <c r="E109" s="120"/>
      <c r="F109" s="31"/>
      <c r="G109" s="31"/>
      <c r="H109" s="62"/>
      <c r="I109" s="24"/>
      <c r="J109" s="59"/>
      <c r="K109" s="59"/>
      <c r="L109" s="8"/>
      <c r="M109" s="8"/>
      <c r="N109" s="8"/>
      <c r="O109" s="8"/>
      <c r="P109" s="8"/>
      <c r="Q109" s="8"/>
    </row>
    <row r="110" spans="1:17" ht="15" x14ac:dyDescent="0.25">
      <c r="A110" s="18"/>
      <c r="B110" s="48"/>
      <c r="C110" s="46" t="s">
        <v>181</v>
      </c>
      <c r="D110" s="120"/>
      <c r="E110" s="120"/>
      <c r="F110" s="31"/>
      <c r="G110" s="31"/>
      <c r="H110" s="62"/>
      <c r="I110" s="24"/>
      <c r="J110" s="59"/>
      <c r="K110" s="59"/>
      <c r="L110" s="8"/>
      <c r="M110" s="8"/>
      <c r="N110" s="8"/>
      <c r="O110" s="8"/>
      <c r="P110" s="8"/>
      <c r="Q110" s="8"/>
    </row>
    <row r="111" spans="1:17" ht="15" x14ac:dyDescent="0.25">
      <c r="A111" s="18"/>
      <c r="B111" s="48"/>
      <c r="C111" s="46" t="s">
        <v>182</v>
      </c>
      <c r="D111" s="120">
        <v>1</v>
      </c>
      <c r="E111" s="120">
        <v>40</v>
      </c>
      <c r="F111" s="31"/>
      <c r="G111" s="31"/>
      <c r="H111" s="62"/>
      <c r="I111" s="24"/>
      <c r="J111" s="59"/>
      <c r="K111" s="59"/>
      <c r="L111" s="8"/>
      <c r="M111" s="8"/>
      <c r="N111" s="8"/>
      <c r="O111" s="8"/>
      <c r="P111" s="8"/>
      <c r="Q111" s="8"/>
    </row>
    <row r="112" spans="1:17" ht="15" x14ac:dyDescent="0.25">
      <c r="A112" s="18"/>
      <c r="B112" s="48"/>
      <c r="C112" s="46" t="s">
        <v>183</v>
      </c>
      <c r="D112" s="120">
        <v>1</v>
      </c>
      <c r="E112" s="120">
        <v>45</v>
      </c>
      <c r="F112" s="31"/>
      <c r="G112" s="31"/>
      <c r="H112" s="62"/>
      <c r="I112" s="24"/>
      <c r="J112" s="59"/>
      <c r="K112" s="59"/>
      <c r="L112" s="8"/>
      <c r="M112" s="8"/>
      <c r="N112" s="8"/>
      <c r="O112" s="8"/>
      <c r="P112" s="8"/>
      <c r="Q112" s="8"/>
    </row>
    <row r="113" spans="1:17" ht="15" x14ac:dyDescent="0.25">
      <c r="A113" s="18"/>
      <c r="B113" s="48"/>
      <c r="C113" s="46" t="s">
        <v>184</v>
      </c>
      <c r="D113" s="120"/>
      <c r="E113" s="120"/>
      <c r="F113" s="120"/>
      <c r="G113" s="120"/>
      <c r="H113" s="62"/>
      <c r="I113" s="24"/>
      <c r="J113" s="59"/>
      <c r="K113" s="59"/>
      <c r="L113" s="8"/>
      <c r="M113" s="8"/>
      <c r="N113" s="8"/>
      <c r="O113" s="8"/>
      <c r="P113" s="8"/>
      <c r="Q113" s="8"/>
    </row>
    <row r="114" spans="1:17" ht="15" x14ac:dyDescent="0.25">
      <c r="A114" s="18"/>
      <c r="B114" s="48"/>
      <c r="C114" s="46" t="s">
        <v>185</v>
      </c>
      <c r="D114" s="120"/>
      <c r="E114" s="120"/>
      <c r="F114" s="120"/>
      <c r="G114" s="120"/>
      <c r="H114" s="62"/>
      <c r="I114" s="24"/>
      <c r="J114" s="59"/>
      <c r="K114" s="59"/>
      <c r="L114" s="8"/>
      <c r="M114" s="8"/>
      <c r="N114" s="8"/>
      <c r="O114" s="8"/>
      <c r="P114" s="8"/>
      <c r="Q114" s="8"/>
    </row>
    <row r="115" spans="1:17" ht="15" x14ac:dyDescent="0.25">
      <c r="A115" s="18"/>
      <c r="B115" s="48"/>
      <c r="C115" s="46" t="s">
        <v>186</v>
      </c>
      <c r="D115" s="120"/>
      <c r="E115" s="120"/>
      <c r="F115" s="31"/>
      <c r="G115" s="31"/>
      <c r="H115" s="62"/>
      <c r="I115" s="24"/>
      <c r="J115" s="59"/>
      <c r="K115" s="59"/>
      <c r="L115" s="8"/>
      <c r="M115" s="8"/>
      <c r="N115" s="8"/>
      <c r="O115" s="8"/>
      <c r="P115" s="8"/>
      <c r="Q115" s="8"/>
    </row>
    <row r="116" spans="1:17" ht="15" x14ac:dyDescent="0.25">
      <c r="A116" s="18"/>
      <c r="B116" s="48"/>
      <c r="C116" s="46" t="s">
        <v>187</v>
      </c>
      <c r="D116" s="59"/>
      <c r="E116" s="59"/>
      <c r="F116" s="59"/>
      <c r="G116" s="59"/>
      <c r="H116" s="62"/>
      <c r="I116" s="24"/>
      <c r="J116" s="59"/>
      <c r="K116" s="59"/>
      <c r="L116" s="8"/>
      <c r="M116" s="8"/>
      <c r="N116" s="8"/>
      <c r="O116" s="8"/>
      <c r="P116" s="8"/>
      <c r="Q116" s="8"/>
    </row>
    <row r="117" spans="1:17" ht="15" x14ac:dyDescent="0.25">
      <c r="A117" s="18"/>
      <c r="B117" s="48"/>
      <c r="C117" s="46" t="s">
        <v>188</v>
      </c>
      <c r="D117" s="120"/>
      <c r="E117" s="120"/>
      <c r="F117" s="59"/>
      <c r="G117" s="59"/>
      <c r="H117" s="62"/>
      <c r="I117" s="24"/>
      <c r="J117" s="59"/>
      <c r="K117" s="59"/>
      <c r="L117" s="8"/>
      <c r="M117" s="8"/>
      <c r="N117" s="8"/>
      <c r="O117" s="8"/>
      <c r="P117" s="8"/>
      <c r="Q117" s="8"/>
    </row>
    <row r="118" spans="1:17" ht="15" x14ac:dyDescent="0.25">
      <c r="A118" s="18"/>
      <c r="B118" s="48"/>
      <c r="C118" s="46" t="s">
        <v>189</v>
      </c>
      <c r="D118" s="120"/>
      <c r="E118" s="120"/>
      <c r="F118" s="59"/>
      <c r="G118" s="59"/>
      <c r="H118" s="62"/>
      <c r="I118" s="24"/>
      <c r="J118" s="59"/>
      <c r="K118" s="59"/>
      <c r="L118" s="8"/>
      <c r="M118" s="8"/>
      <c r="N118" s="8"/>
      <c r="O118" s="8"/>
      <c r="P118" s="8"/>
      <c r="Q118" s="8"/>
    </row>
    <row r="119" spans="1:17" ht="15" x14ac:dyDescent="0.25">
      <c r="A119" s="18"/>
      <c r="B119" s="48"/>
      <c r="C119" s="46" t="s">
        <v>190</v>
      </c>
      <c r="D119" s="120"/>
      <c r="E119" s="120"/>
      <c r="F119" s="59"/>
      <c r="G119" s="59"/>
      <c r="H119" s="62"/>
      <c r="I119" s="24"/>
      <c r="J119" s="59"/>
      <c r="K119" s="59"/>
      <c r="L119" s="8"/>
      <c r="M119" s="8"/>
      <c r="N119" s="8"/>
      <c r="O119" s="8"/>
      <c r="P119" s="8"/>
      <c r="Q119" s="8"/>
    </row>
    <row r="120" spans="1:17" ht="15" x14ac:dyDescent="0.25">
      <c r="A120" s="18"/>
      <c r="B120" s="48"/>
      <c r="C120" s="46" t="s">
        <v>191</v>
      </c>
      <c r="D120" s="59"/>
      <c r="E120" s="59"/>
      <c r="F120" s="59"/>
      <c r="G120" s="59"/>
      <c r="H120" s="62"/>
      <c r="I120" s="24"/>
      <c r="J120" s="59"/>
      <c r="K120" s="59"/>
      <c r="L120" s="8"/>
      <c r="M120" s="8"/>
      <c r="N120" s="8"/>
      <c r="O120" s="8"/>
      <c r="P120" s="8"/>
      <c r="Q120" s="8"/>
    </row>
    <row r="121" spans="1:17" ht="15" x14ac:dyDescent="0.25">
      <c r="A121" s="18"/>
      <c r="B121" s="48"/>
      <c r="C121" s="46" t="s">
        <v>192</v>
      </c>
      <c r="D121" s="59"/>
      <c r="E121" s="59"/>
      <c r="F121" s="59"/>
      <c r="G121" s="59"/>
      <c r="H121" s="62"/>
      <c r="I121" s="24"/>
      <c r="J121" s="59"/>
      <c r="K121" s="59"/>
      <c r="L121" s="8"/>
      <c r="M121" s="8"/>
      <c r="N121" s="8"/>
      <c r="O121" s="8"/>
      <c r="P121" s="8"/>
      <c r="Q121" s="8"/>
    </row>
    <row r="122" spans="1:17" ht="15" x14ac:dyDescent="0.25">
      <c r="A122" s="18"/>
      <c r="B122" s="48"/>
      <c r="C122" s="46" t="s">
        <v>193</v>
      </c>
      <c r="D122" s="120"/>
      <c r="E122" s="120"/>
      <c r="F122" s="59"/>
      <c r="G122" s="59"/>
      <c r="H122" s="62"/>
      <c r="I122" s="24"/>
      <c r="J122" s="59"/>
      <c r="K122" s="59"/>
      <c r="L122" s="8"/>
      <c r="M122" s="8"/>
      <c r="N122" s="8"/>
      <c r="O122" s="8"/>
      <c r="P122" s="8"/>
      <c r="Q122" s="8"/>
    </row>
    <row r="123" spans="1:17" ht="15" x14ac:dyDescent="0.25">
      <c r="A123" s="18"/>
      <c r="B123" s="48"/>
      <c r="C123" s="46" t="s">
        <v>194</v>
      </c>
      <c r="D123" s="120"/>
      <c r="E123" s="120"/>
      <c r="F123" s="59"/>
      <c r="G123" s="59"/>
      <c r="H123" s="62"/>
      <c r="I123" s="24"/>
      <c r="J123" s="59"/>
      <c r="K123" s="59"/>
      <c r="L123" s="8"/>
      <c r="M123" s="8"/>
      <c r="N123" s="8"/>
      <c r="O123" s="8"/>
      <c r="P123" s="8"/>
      <c r="Q123" s="8"/>
    </row>
    <row r="124" spans="1:17" ht="15" x14ac:dyDescent="0.25">
      <c r="A124" s="18"/>
      <c r="B124" s="48"/>
      <c r="C124" s="46" t="s">
        <v>195</v>
      </c>
      <c r="D124" s="120"/>
      <c r="E124" s="120"/>
      <c r="F124" s="59"/>
      <c r="G124" s="59"/>
      <c r="H124" s="62"/>
      <c r="I124" s="24"/>
      <c r="J124" s="59"/>
      <c r="K124" s="59"/>
      <c r="L124" s="8"/>
      <c r="M124" s="8"/>
      <c r="N124" s="8"/>
      <c r="O124" s="8"/>
      <c r="P124" s="8"/>
      <c r="Q124" s="8"/>
    </row>
    <row r="125" spans="1:17" ht="15" x14ac:dyDescent="0.25">
      <c r="A125" s="18"/>
      <c r="B125" s="48"/>
      <c r="C125" s="46" t="s">
        <v>196</v>
      </c>
      <c r="D125" s="59">
        <v>1</v>
      </c>
      <c r="E125" s="59">
        <v>15</v>
      </c>
      <c r="F125" s="59"/>
      <c r="G125" s="59"/>
      <c r="H125" s="62"/>
      <c r="I125" s="24"/>
      <c r="J125" s="59"/>
      <c r="K125" s="59"/>
      <c r="L125" s="8"/>
      <c r="M125" s="8"/>
      <c r="N125" s="8"/>
      <c r="O125" s="8"/>
      <c r="P125" s="8"/>
      <c r="Q125" s="8"/>
    </row>
    <row r="126" spans="1:17" ht="12.75" customHeight="1" x14ac:dyDescent="0.25">
      <c r="A126" s="18"/>
      <c r="B126" s="48"/>
      <c r="C126" s="46" t="s">
        <v>197</v>
      </c>
      <c r="D126" s="31"/>
      <c r="E126" s="31"/>
      <c r="F126" s="31"/>
      <c r="G126" s="31"/>
      <c r="H126" s="62"/>
      <c r="I126" s="24"/>
      <c r="J126" s="59"/>
      <c r="K126" s="59"/>
      <c r="L126" s="8"/>
      <c r="M126" s="8"/>
      <c r="N126" s="8"/>
      <c r="O126" s="8"/>
      <c r="P126" s="8"/>
      <c r="Q126" s="8"/>
    </row>
    <row r="127" spans="1:17" ht="12.75" customHeight="1" x14ac:dyDescent="0.25">
      <c r="A127" s="18"/>
      <c r="B127" s="48"/>
      <c r="C127" s="46" t="s">
        <v>198</v>
      </c>
      <c r="D127" s="31"/>
      <c r="E127" s="31"/>
      <c r="F127" s="31"/>
      <c r="G127" s="31"/>
      <c r="H127" s="62"/>
      <c r="I127" s="24"/>
      <c r="J127" s="59"/>
      <c r="K127" s="59"/>
      <c r="L127" s="8"/>
      <c r="M127" s="8"/>
      <c r="N127" s="8"/>
      <c r="O127" s="8"/>
      <c r="P127" s="8"/>
      <c r="Q127" s="8"/>
    </row>
    <row r="128" spans="1:17" ht="12.75" customHeight="1" x14ac:dyDescent="0.25">
      <c r="A128" s="18"/>
      <c r="B128" s="48"/>
      <c r="C128" s="46" t="s">
        <v>199</v>
      </c>
      <c r="D128" s="120"/>
      <c r="E128" s="120"/>
      <c r="F128" s="31"/>
      <c r="G128" s="31"/>
      <c r="H128" s="62"/>
      <c r="I128" s="24"/>
      <c r="J128" s="59"/>
      <c r="K128" s="59"/>
      <c r="L128" s="8"/>
      <c r="M128" s="8"/>
      <c r="N128" s="8"/>
      <c r="O128" s="8"/>
      <c r="P128" s="8"/>
      <c r="Q128" s="8"/>
    </row>
    <row r="129" spans="1:17" ht="12.75" customHeight="1" x14ac:dyDescent="0.25">
      <c r="A129" s="18"/>
      <c r="B129" s="48"/>
      <c r="C129" s="46" t="s">
        <v>200</v>
      </c>
      <c r="D129" s="31"/>
      <c r="E129" s="31"/>
      <c r="F129" s="31"/>
      <c r="G129" s="31"/>
      <c r="H129" s="62"/>
      <c r="I129" s="24"/>
      <c r="J129" s="59"/>
      <c r="K129" s="59"/>
      <c r="L129" s="8"/>
      <c r="M129" s="8"/>
      <c r="N129" s="8"/>
      <c r="O129" s="8"/>
      <c r="P129" s="8"/>
      <c r="Q129" s="8"/>
    </row>
    <row r="130" spans="1:17" ht="12.75" customHeight="1" x14ac:dyDescent="0.25">
      <c r="A130" s="18"/>
      <c r="B130" s="48"/>
      <c r="C130" s="46" t="s">
        <v>178</v>
      </c>
      <c r="D130" s="120"/>
      <c r="E130" s="120"/>
      <c r="F130" s="31"/>
      <c r="G130" s="31"/>
      <c r="H130" s="62"/>
      <c r="I130" s="24"/>
      <c r="J130" s="59"/>
      <c r="K130" s="59"/>
      <c r="L130" s="8"/>
      <c r="M130" s="8"/>
      <c r="N130" s="8"/>
      <c r="O130" s="8"/>
      <c r="P130" s="8"/>
      <c r="Q130" s="8"/>
    </row>
    <row r="131" spans="1:17" ht="12.75" customHeight="1" x14ac:dyDescent="0.25">
      <c r="A131" s="18"/>
      <c r="B131" s="48"/>
      <c r="C131" s="18" t="s">
        <v>427</v>
      </c>
      <c r="D131" s="31"/>
      <c r="E131" s="31"/>
      <c r="F131" s="31"/>
      <c r="G131" s="31"/>
      <c r="H131" s="62"/>
      <c r="I131" s="24"/>
      <c r="J131" s="59"/>
      <c r="K131" s="59"/>
      <c r="L131" s="8"/>
      <c r="M131" s="8"/>
      <c r="N131" s="8"/>
      <c r="O131" s="8"/>
      <c r="P131" s="8"/>
      <c r="Q131" s="8"/>
    </row>
    <row r="132" spans="1:17" ht="12.75" customHeight="1" x14ac:dyDescent="0.25">
      <c r="A132" s="18"/>
      <c r="B132" s="48"/>
      <c r="C132" s="18" t="s">
        <v>428</v>
      </c>
      <c r="D132" s="31"/>
      <c r="E132" s="31"/>
      <c r="F132" s="31"/>
      <c r="G132" s="31"/>
      <c r="H132" s="62"/>
      <c r="I132" s="24"/>
      <c r="J132" s="59"/>
      <c r="K132" s="59"/>
      <c r="L132" s="8"/>
      <c r="M132" s="8"/>
      <c r="N132" s="8"/>
      <c r="O132" s="8"/>
      <c r="P132" s="8"/>
      <c r="Q132" s="8"/>
    </row>
    <row r="133" spans="1:17" ht="12.75" customHeight="1" x14ac:dyDescent="0.25">
      <c r="A133" s="18"/>
      <c r="B133" s="48"/>
      <c r="C133" s="46" t="s">
        <v>202</v>
      </c>
      <c r="D133" s="31"/>
      <c r="E133" s="31"/>
      <c r="F133" s="31"/>
      <c r="G133" s="31"/>
      <c r="H133" s="62"/>
      <c r="I133" s="24"/>
      <c r="J133" s="59"/>
      <c r="K133" s="59"/>
      <c r="L133" s="8"/>
      <c r="M133" s="8"/>
      <c r="N133" s="8"/>
      <c r="O133" s="8"/>
      <c r="P133" s="8"/>
      <c r="Q133" s="8"/>
    </row>
    <row r="134" spans="1:17" ht="12.75" customHeight="1" x14ac:dyDescent="0.25">
      <c r="A134" s="18"/>
      <c r="B134" s="48"/>
      <c r="C134" s="46" t="s">
        <v>203</v>
      </c>
      <c r="D134" s="31"/>
      <c r="E134" s="31"/>
      <c r="F134" s="31"/>
      <c r="G134" s="31"/>
      <c r="H134" s="62"/>
      <c r="I134" s="24"/>
      <c r="J134" s="59"/>
      <c r="K134" s="59"/>
      <c r="L134" s="8"/>
      <c r="M134" s="8"/>
      <c r="N134" s="8"/>
      <c r="O134" s="8"/>
      <c r="P134" s="8"/>
      <c r="Q134" s="8"/>
    </row>
    <row r="135" spans="1:17" ht="12.75" customHeight="1" x14ac:dyDescent="0.25">
      <c r="A135" s="18"/>
      <c r="B135" s="48"/>
      <c r="C135" s="18" t="s">
        <v>429</v>
      </c>
      <c r="D135" s="31"/>
      <c r="E135" s="31"/>
      <c r="F135" s="31"/>
      <c r="G135" s="31"/>
      <c r="H135" s="62"/>
      <c r="I135" s="24"/>
      <c r="J135" s="59"/>
      <c r="K135" s="59"/>
      <c r="L135" s="8"/>
      <c r="M135" s="8"/>
      <c r="N135" s="8"/>
      <c r="O135" s="8"/>
      <c r="P135" s="8"/>
      <c r="Q135" s="8"/>
    </row>
    <row r="136" spans="1:17" ht="12.75" customHeight="1" x14ac:dyDescent="0.25">
      <c r="A136" s="18"/>
      <c r="B136" s="48"/>
      <c r="C136" s="18" t="s">
        <v>430</v>
      </c>
      <c r="D136" s="31"/>
      <c r="E136" s="31"/>
      <c r="F136" s="31"/>
      <c r="G136" s="31"/>
      <c r="H136" s="62"/>
      <c r="I136" s="24"/>
      <c r="J136" s="59"/>
      <c r="K136" s="59"/>
      <c r="L136" s="8"/>
      <c r="M136" s="8"/>
      <c r="N136" s="8"/>
      <c r="O136" s="8"/>
      <c r="P136" s="8"/>
      <c r="Q136" s="8"/>
    </row>
    <row r="137" spans="1:17" ht="12.75" customHeight="1" x14ac:dyDescent="0.25">
      <c r="A137" s="18"/>
      <c r="B137" s="48"/>
      <c r="C137" s="46" t="s">
        <v>204</v>
      </c>
      <c r="D137" s="121">
        <v>1</v>
      </c>
      <c r="E137" s="121">
        <v>60</v>
      </c>
      <c r="F137" s="70"/>
      <c r="G137" s="70"/>
      <c r="H137" s="62"/>
      <c r="I137" s="70"/>
      <c r="J137" s="60"/>
      <c r="K137" s="60"/>
      <c r="L137" s="8"/>
      <c r="M137" s="8"/>
      <c r="N137" s="8"/>
      <c r="O137" s="8"/>
      <c r="P137" s="8"/>
      <c r="Q137" s="8"/>
    </row>
    <row r="138" spans="1:17" ht="12.75" customHeight="1" x14ac:dyDescent="0.25">
      <c r="A138" s="18"/>
      <c r="B138" s="48"/>
      <c r="C138" s="46" t="s">
        <v>205</v>
      </c>
      <c r="D138" s="120"/>
      <c r="E138" s="120"/>
      <c r="F138" s="59"/>
      <c r="G138" s="31"/>
      <c r="H138" s="62"/>
      <c r="I138" s="24"/>
      <c r="J138" s="59"/>
      <c r="K138" s="59"/>
      <c r="L138" s="8"/>
      <c r="M138" s="8"/>
      <c r="N138" s="8"/>
      <c r="O138" s="8"/>
      <c r="P138" s="8"/>
      <c r="Q138" s="8"/>
    </row>
    <row r="139" spans="1:17" ht="12.75" customHeight="1" x14ac:dyDescent="0.25">
      <c r="A139" s="18"/>
      <c r="B139" s="48"/>
      <c r="C139" s="46" t="s">
        <v>206</v>
      </c>
      <c r="D139" s="120">
        <v>1</v>
      </c>
      <c r="E139" s="120">
        <v>50</v>
      </c>
      <c r="F139" s="59"/>
      <c r="G139" s="31"/>
      <c r="H139" s="62"/>
      <c r="I139" s="24"/>
      <c r="J139" s="59"/>
      <c r="K139" s="59"/>
      <c r="L139" s="8"/>
      <c r="M139" s="8"/>
      <c r="N139" s="8"/>
      <c r="O139" s="8"/>
      <c r="P139" s="8"/>
      <c r="Q139" s="8"/>
    </row>
    <row r="140" spans="1:17" ht="12.75" customHeight="1" x14ac:dyDescent="0.25">
      <c r="A140" s="18"/>
      <c r="B140" s="48"/>
      <c r="C140" s="46" t="s">
        <v>207</v>
      </c>
      <c r="D140" s="120"/>
      <c r="E140" s="120"/>
      <c r="F140" s="59"/>
      <c r="G140" s="31"/>
      <c r="H140" s="62"/>
      <c r="I140" s="24"/>
      <c r="J140" s="59"/>
      <c r="K140" s="59"/>
      <c r="L140" s="8"/>
      <c r="M140" s="8"/>
      <c r="N140" s="8"/>
      <c r="O140" s="8"/>
      <c r="P140" s="8"/>
      <c r="Q140" s="8"/>
    </row>
    <row r="141" spans="1:17" ht="12.75" customHeight="1" x14ac:dyDescent="0.25">
      <c r="A141" s="18"/>
      <c r="B141" s="48"/>
      <c r="C141" s="46" t="s">
        <v>208</v>
      </c>
      <c r="D141" s="120"/>
      <c r="E141" s="120"/>
      <c r="F141" s="120"/>
      <c r="G141" s="120"/>
      <c r="H141" s="62"/>
      <c r="I141" s="24"/>
      <c r="J141" s="59"/>
      <c r="K141" s="59"/>
      <c r="L141" s="8"/>
      <c r="M141" s="8"/>
      <c r="N141" s="8"/>
      <c r="O141" s="8"/>
      <c r="P141" s="8"/>
      <c r="Q141" s="8"/>
    </row>
    <row r="142" spans="1:17" ht="12.75" customHeight="1" x14ac:dyDescent="0.25">
      <c r="A142" s="18"/>
      <c r="B142" s="48"/>
      <c r="C142" s="46" t="s">
        <v>209</v>
      </c>
      <c r="D142" s="120"/>
      <c r="E142" s="120"/>
      <c r="F142" s="59"/>
      <c r="G142" s="31"/>
      <c r="H142" s="62"/>
      <c r="I142" s="24"/>
      <c r="J142" s="59"/>
      <c r="K142" s="59"/>
      <c r="L142" s="8"/>
      <c r="M142" s="8"/>
      <c r="N142" s="8"/>
      <c r="O142" s="8"/>
      <c r="P142" s="8"/>
      <c r="Q142" s="8"/>
    </row>
    <row r="143" spans="1:17" ht="12.75" customHeight="1" x14ac:dyDescent="0.25">
      <c r="A143" s="18"/>
      <c r="B143" s="48"/>
      <c r="C143" s="46" t="s">
        <v>211</v>
      </c>
      <c r="D143" s="120"/>
      <c r="E143" s="120"/>
      <c r="F143" s="120"/>
      <c r="G143" s="120"/>
      <c r="H143" s="62"/>
      <c r="I143" s="24"/>
      <c r="J143" s="59"/>
      <c r="K143" s="59"/>
      <c r="L143" s="8"/>
      <c r="M143" s="8"/>
      <c r="N143" s="8"/>
      <c r="O143" s="8"/>
      <c r="P143" s="8"/>
      <c r="Q143" s="8"/>
    </row>
    <row r="144" spans="1:17" ht="12.75" customHeight="1" x14ac:dyDescent="0.25">
      <c r="A144" s="18"/>
      <c r="B144" s="48"/>
      <c r="C144" s="51" t="s">
        <v>212</v>
      </c>
      <c r="D144" s="59"/>
      <c r="E144" s="59"/>
      <c r="F144" s="59"/>
      <c r="G144" s="31"/>
      <c r="H144" s="62"/>
      <c r="I144" s="24"/>
      <c r="J144" s="59"/>
      <c r="K144" s="59"/>
      <c r="L144" s="8"/>
      <c r="M144" s="8"/>
      <c r="N144" s="8"/>
      <c r="O144" s="8"/>
      <c r="P144" s="8"/>
      <c r="Q144" s="8"/>
    </row>
    <row r="145" spans="1:17" ht="12.75" customHeight="1" x14ac:dyDescent="0.25">
      <c r="A145" s="18"/>
      <c r="B145" s="48"/>
      <c r="C145" s="52" t="s">
        <v>213</v>
      </c>
      <c r="D145" s="120"/>
      <c r="E145" s="120"/>
      <c r="F145" s="59"/>
      <c r="G145" s="31"/>
      <c r="H145" s="62"/>
      <c r="I145" s="24"/>
      <c r="J145" s="59"/>
      <c r="K145" s="59"/>
      <c r="L145" s="8"/>
      <c r="M145" s="8"/>
      <c r="N145" s="8"/>
      <c r="O145" s="8"/>
      <c r="P145" s="8"/>
      <c r="Q145" s="8"/>
    </row>
    <row r="146" spans="1:17" ht="12.75" customHeight="1" x14ac:dyDescent="0.25">
      <c r="A146" s="18"/>
      <c r="B146" s="48"/>
      <c r="C146" s="46" t="s">
        <v>214</v>
      </c>
      <c r="D146" s="120"/>
      <c r="E146" s="120"/>
      <c r="F146" s="59"/>
      <c r="G146" s="31"/>
      <c r="H146" s="62"/>
      <c r="I146" s="24"/>
      <c r="J146" s="59"/>
      <c r="K146" s="59"/>
      <c r="L146" s="8"/>
      <c r="M146" s="8"/>
      <c r="N146" s="8"/>
      <c r="O146" s="8"/>
      <c r="P146" s="8"/>
      <c r="Q146" s="8"/>
    </row>
    <row r="147" spans="1:17" ht="12.75" customHeight="1" x14ac:dyDescent="0.25">
      <c r="A147" s="18"/>
      <c r="B147" s="48"/>
      <c r="C147" s="46" t="s">
        <v>215</v>
      </c>
      <c r="D147" s="59"/>
      <c r="E147" s="59"/>
      <c r="F147" s="59"/>
      <c r="G147" s="31"/>
      <c r="H147" s="62"/>
      <c r="I147" s="24"/>
      <c r="J147" s="59"/>
      <c r="K147" s="59"/>
      <c r="L147" s="8"/>
      <c r="M147" s="8"/>
      <c r="N147" s="8"/>
      <c r="O147" s="8"/>
      <c r="P147" s="8"/>
      <c r="Q147" s="8"/>
    </row>
    <row r="148" spans="1:17" ht="12.75" customHeight="1" x14ac:dyDescent="0.25">
      <c r="A148" s="18"/>
      <c r="B148" s="48"/>
      <c r="C148" s="46" t="s">
        <v>216</v>
      </c>
      <c r="D148" s="121"/>
      <c r="E148" s="121"/>
      <c r="F148" s="121"/>
      <c r="G148" s="121"/>
      <c r="H148" s="62"/>
      <c r="I148" s="70"/>
      <c r="J148" s="60"/>
      <c r="K148" s="60"/>
      <c r="L148" s="8"/>
      <c r="M148" s="8"/>
      <c r="N148" s="8"/>
      <c r="O148" s="8"/>
      <c r="P148" s="8"/>
      <c r="Q148" s="8"/>
    </row>
    <row r="149" spans="1:17" ht="12.75" customHeight="1" x14ac:dyDescent="0.25">
      <c r="A149" s="18"/>
      <c r="B149" s="48"/>
      <c r="C149" s="46" t="s">
        <v>217</v>
      </c>
      <c r="D149" s="59"/>
      <c r="E149" s="59"/>
      <c r="F149" s="59"/>
      <c r="G149" s="31"/>
      <c r="H149" s="62"/>
      <c r="I149" s="24"/>
      <c r="J149" s="59"/>
      <c r="K149" s="59"/>
      <c r="L149" s="8"/>
      <c r="M149" s="8"/>
      <c r="N149" s="8"/>
      <c r="O149" s="8"/>
      <c r="P149" s="8"/>
      <c r="Q149" s="8"/>
    </row>
    <row r="150" spans="1:17" ht="12.75" customHeight="1" x14ac:dyDescent="0.25">
      <c r="A150" s="18"/>
      <c r="B150" s="48"/>
      <c r="C150" s="46" t="s">
        <v>218</v>
      </c>
      <c r="D150" s="31"/>
      <c r="E150" s="31"/>
      <c r="F150" s="31"/>
      <c r="G150" s="31"/>
      <c r="H150" s="62"/>
      <c r="I150" s="24"/>
      <c r="J150" s="59"/>
      <c r="K150" s="59"/>
      <c r="L150" s="8"/>
      <c r="M150" s="8"/>
      <c r="N150" s="8"/>
      <c r="O150" s="8"/>
      <c r="P150" s="8"/>
      <c r="Q150" s="8"/>
    </row>
    <row r="151" spans="1:17" ht="18.75" customHeight="1" x14ac:dyDescent="0.2">
      <c r="A151" s="18"/>
      <c r="B151" s="48"/>
      <c r="C151" s="19" t="s">
        <v>30</v>
      </c>
      <c r="D151" s="31">
        <f t="shared" ref="D151:Q151" si="2">SUM(D104:D150)</f>
        <v>5</v>
      </c>
      <c r="E151" s="31">
        <f t="shared" si="2"/>
        <v>210</v>
      </c>
      <c r="F151" s="31">
        <f t="shared" si="2"/>
        <v>0</v>
      </c>
      <c r="G151" s="31">
        <f t="shared" si="2"/>
        <v>0</v>
      </c>
      <c r="H151" s="31">
        <f t="shared" si="2"/>
        <v>0</v>
      </c>
      <c r="I151" s="31">
        <f t="shared" si="2"/>
        <v>0</v>
      </c>
      <c r="J151" s="59">
        <f t="shared" si="2"/>
        <v>0</v>
      </c>
      <c r="K151" s="59">
        <f t="shared" si="2"/>
        <v>0</v>
      </c>
      <c r="L151" s="31">
        <f t="shared" si="2"/>
        <v>0</v>
      </c>
      <c r="M151" s="31">
        <f t="shared" si="2"/>
        <v>0</v>
      </c>
      <c r="N151" s="31">
        <f t="shared" si="2"/>
        <v>0</v>
      </c>
      <c r="O151" s="31">
        <f t="shared" si="2"/>
        <v>0</v>
      </c>
      <c r="P151" s="31">
        <f t="shared" si="2"/>
        <v>0</v>
      </c>
      <c r="Q151" s="31">
        <f t="shared" si="2"/>
        <v>0</v>
      </c>
    </row>
    <row r="152" spans="1:17" ht="15" x14ac:dyDescent="0.25">
      <c r="A152" s="18"/>
      <c r="B152" s="18"/>
      <c r="C152" s="92" t="s">
        <v>246</v>
      </c>
      <c r="D152" s="31"/>
      <c r="E152" s="31"/>
      <c r="F152" s="31"/>
      <c r="G152" s="31"/>
      <c r="H152" s="62"/>
      <c r="I152" s="24"/>
      <c r="J152" s="59"/>
      <c r="K152" s="59"/>
      <c r="L152" s="8"/>
      <c r="M152" s="8"/>
      <c r="N152" s="8"/>
      <c r="O152" s="8"/>
      <c r="P152" s="8"/>
      <c r="Q152" s="8"/>
    </row>
    <row r="153" spans="1:17" ht="12.75" customHeight="1" x14ac:dyDescent="0.25">
      <c r="A153" s="18"/>
      <c r="B153" s="18"/>
      <c r="C153" s="18" t="s">
        <v>220</v>
      </c>
      <c r="D153" s="120">
        <v>15</v>
      </c>
      <c r="E153" s="120">
        <v>1</v>
      </c>
      <c r="F153" s="120"/>
      <c r="G153" s="120"/>
      <c r="H153" s="62"/>
      <c r="I153" s="24"/>
      <c r="J153" s="59"/>
      <c r="K153" s="59"/>
      <c r="L153" s="8"/>
      <c r="M153" s="8"/>
      <c r="N153" s="8"/>
      <c r="O153" s="8"/>
      <c r="P153" s="8"/>
      <c r="Q153" s="8"/>
    </row>
    <row r="154" spans="1:17" ht="12.75" customHeight="1" x14ac:dyDescent="0.25">
      <c r="A154" s="18"/>
      <c r="B154" s="18"/>
      <c r="C154" s="18" t="s">
        <v>221</v>
      </c>
      <c r="D154" s="120"/>
      <c r="E154" s="120"/>
      <c r="F154" s="120"/>
      <c r="G154" s="120"/>
      <c r="H154" s="62"/>
      <c r="I154" s="24"/>
      <c r="J154" s="59"/>
      <c r="K154" s="59"/>
      <c r="L154" s="8"/>
      <c r="M154" s="8"/>
      <c r="N154" s="8"/>
      <c r="O154" s="8"/>
      <c r="P154" s="8"/>
      <c r="Q154" s="8"/>
    </row>
    <row r="155" spans="1:17" ht="12.75" customHeight="1" x14ac:dyDescent="0.25">
      <c r="A155" s="18"/>
      <c r="B155" s="18"/>
      <c r="C155" s="18" t="s">
        <v>340</v>
      </c>
      <c r="D155" s="120"/>
      <c r="E155" s="120"/>
      <c r="F155" s="31"/>
      <c r="G155" s="31"/>
      <c r="H155" s="62"/>
      <c r="I155" s="24"/>
      <c r="J155" s="59"/>
      <c r="K155" s="59"/>
      <c r="L155" s="8"/>
      <c r="M155" s="8"/>
      <c r="N155" s="8"/>
      <c r="O155" s="8"/>
      <c r="P155" s="8"/>
      <c r="Q155" s="8"/>
    </row>
    <row r="156" spans="1:17" ht="12.75" customHeight="1" x14ac:dyDescent="0.25">
      <c r="A156" s="18"/>
      <c r="B156" s="18"/>
      <c r="C156" s="18" t="s">
        <v>222</v>
      </c>
      <c r="D156" s="31"/>
      <c r="E156" s="31"/>
      <c r="F156" s="31"/>
      <c r="G156" s="31"/>
      <c r="H156" s="62"/>
      <c r="I156" s="24"/>
      <c r="J156" s="59"/>
      <c r="K156" s="59"/>
      <c r="L156" s="8"/>
      <c r="M156" s="8"/>
      <c r="N156" s="8"/>
      <c r="O156" s="8"/>
      <c r="P156" s="8"/>
      <c r="Q156" s="8"/>
    </row>
    <row r="157" spans="1:17" ht="12.75" customHeight="1" x14ac:dyDescent="0.25">
      <c r="A157" s="18"/>
      <c r="B157" s="18"/>
      <c r="C157" s="18" t="s">
        <v>223</v>
      </c>
      <c r="D157" s="31"/>
      <c r="E157" s="31"/>
      <c r="F157" s="31"/>
      <c r="G157" s="31"/>
      <c r="H157" s="62"/>
      <c r="I157" s="24"/>
      <c r="J157" s="59"/>
      <c r="K157" s="59"/>
      <c r="L157" s="8"/>
      <c r="M157" s="8"/>
      <c r="N157" s="8"/>
      <c r="O157" s="8"/>
      <c r="P157" s="8"/>
      <c r="Q157" s="8"/>
    </row>
    <row r="158" spans="1:17" ht="12.75" customHeight="1" x14ac:dyDescent="0.25">
      <c r="A158" s="18"/>
      <c r="B158" s="18"/>
      <c r="C158" s="18" t="s">
        <v>224</v>
      </c>
      <c r="D158" s="120">
        <v>1</v>
      </c>
      <c r="E158" s="120">
        <v>15</v>
      </c>
      <c r="F158" s="31"/>
      <c r="G158" s="31"/>
      <c r="H158" s="62"/>
      <c r="I158" s="24"/>
      <c r="J158" s="59"/>
      <c r="K158" s="59"/>
      <c r="L158" s="8"/>
      <c r="M158" s="8"/>
      <c r="N158" s="8"/>
      <c r="O158" s="8"/>
      <c r="P158" s="8"/>
      <c r="Q158" s="8"/>
    </row>
    <row r="159" spans="1:17" ht="12.75" customHeight="1" x14ac:dyDescent="0.25">
      <c r="A159" s="18"/>
      <c r="B159" s="18"/>
      <c r="C159" s="18" t="s">
        <v>225</v>
      </c>
      <c r="D159" s="121"/>
      <c r="E159" s="121"/>
      <c r="F159" s="70"/>
      <c r="G159" s="70"/>
      <c r="H159" s="62"/>
      <c r="I159" s="70"/>
      <c r="J159" s="60"/>
      <c r="K159" s="60"/>
      <c r="L159" s="8"/>
      <c r="M159" s="8"/>
      <c r="N159" s="8"/>
      <c r="O159" s="8"/>
      <c r="P159" s="8"/>
      <c r="Q159" s="8"/>
    </row>
    <row r="160" spans="1:17" ht="12.75" customHeight="1" x14ac:dyDescent="0.25">
      <c r="A160" s="18"/>
      <c r="B160" s="18"/>
      <c r="C160" s="18" t="s">
        <v>226</v>
      </c>
      <c r="D160" s="31"/>
      <c r="E160" s="31"/>
      <c r="F160" s="31"/>
      <c r="G160" s="31"/>
      <c r="H160" s="62"/>
      <c r="I160" s="24"/>
      <c r="J160" s="59"/>
      <c r="K160" s="59"/>
      <c r="L160" s="8"/>
      <c r="M160" s="8"/>
      <c r="N160" s="8"/>
      <c r="O160" s="8"/>
      <c r="P160" s="8"/>
      <c r="Q160" s="8"/>
    </row>
    <row r="161" spans="1:17" ht="12.75" customHeight="1" x14ac:dyDescent="0.25">
      <c r="A161" s="18"/>
      <c r="B161" s="18"/>
      <c r="C161" s="18" t="s">
        <v>227</v>
      </c>
      <c r="D161" s="31"/>
      <c r="E161" s="31"/>
      <c r="F161" s="31"/>
      <c r="G161" s="31"/>
      <c r="H161" s="62"/>
      <c r="I161" s="24"/>
      <c r="J161" s="59"/>
      <c r="K161" s="59"/>
      <c r="L161" s="8"/>
      <c r="M161" s="8"/>
      <c r="N161" s="8"/>
      <c r="O161" s="8"/>
      <c r="P161" s="8"/>
      <c r="Q161" s="8"/>
    </row>
    <row r="162" spans="1:17" ht="12.75" customHeight="1" x14ac:dyDescent="0.25">
      <c r="A162" s="18"/>
      <c r="B162" s="18"/>
      <c r="C162" s="18" t="s">
        <v>228</v>
      </c>
      <c r="D162" s="59"/>
      <c r="E162" s="59"/>
      <c r="F162" s="59"/>
      <c r="G162" s="59"/>
      <c r="H162" s="62"/>
      <c r="I162" s="24"/>
      <c r="J162" s="59"/>
      <c r="K162" s="59"/>
      <c r="L162" s="8"/>
      <c r="M162" s="8"/>
      <c r="N162" s="8"/>
      <c r="O162" s="8"/>
      <c r="P162" s="8"/>
      <c r="Q162" s="8"/>
    </row>
    <row r="163" spans="1:17" ht="12.75" customHeight="1" x14ac:dyDescent="0.25">
      <c r="A163" s="18"/>
      <c r="B163" s="18"/>
      <c r="C163" s="18" t="s">
        <v>229</v>
      </c>
      <c r="D163" s="59"/>
      <c r="E163" s="59"/>
      <c r="F163" s="59"/>
      <c r="G163" s="59"/>
      <c r="H163" s="62"/>
      <c r="I163" s="24"/>
      <c r="J163" s="59"/>
      <c r="K163" s="59"/>
      <c r="L163" s="8"/>
      <c r="M163" s="8"/>
      <c r="N163" s="8"/>
      <c r="O163" s="8"/>
      <c r="P163" s="8"/>
      <c r="Q163" s="8"/>
    </row>
    <row r="164" spans="1:17" ht="12.75" customHeight="1" x14ac:dyDescent="0.25">
      <c r="A164" s="18"/>
      <c r="B164" s="18"/>
      <c r="C164" s="18" t="s">
        <v>230</v>
      </c>
      <c r="D164" s="59"/>
      <c r="E164" s="59"/>
      <c r="F164" s="59"/>
      <c r="G164" s="59"/>
      <c r="H164" s="62"/>
      <c r="I164" s="24"/>
      <c r="J164" s="59"/>
      <c r="K164" s="59"/>
      <c r="L164" s="8"/>
      <c r="M164" s="8"/>
      <c r="N164" s="8"/>
      <c r="O164" s="8"/>
      <c r="P164" s="8"/>
      <c r="Q164" s="8"/>
    </row>
    <row r="165" spans="1:17" ht="12.75" customHeight="1" x14ac:dyDescent="0.25">
      <c r="A165" s="18"/>
      <c r="B165" s="18"/>
      <c r="C165" s="18" t="s">
        <v>231</v>
      </c>
      <c r="D165" s="59"/>
      <c r="E165" s="59"/>
      <c r="F165" s="59"/>
      <c r="G165" s="59"/>
      <c r="H165" s="62"/>
      <c r="I165" s="24"/>
      <c r="J165" s="59"/>
      <c r="K165" s="59"/>
      <c r="L165" s="8"/>
      <c r="M165" s="8"/>
      <c r="N165" s="8"/>
      <c r="O165" s="8"/>
      <c r="P165" s="8"/>
      <c r="Q165" s="8"/>
    </row>
    <row r="166" spans="1:17" ht="12.75" customHeight="1" x14ac:dyDescent="0.25">
      <c r="A166" s="18"/>
      <c r="B166" s="18"/>
      <c r="C166" s="18" t="s">
        <v>341</v>
      </c>
      <c r="D166" s="59"/>
      <c r="E166" s="59"/>
      <c r="F166" s="59"/>
      <c r="G166" s="59"/>
      <c r="H166" s="62"/>
      <c r="I166" s="24"/>
      <c r="J166" s="59"/>
      <c r="K166" s="59"/>
      <c r="L166" s="8"/>
      <c r="M166" s="8"/>
      <c r="N166" s="8"/>
      <c r="O166" s="8"/>
      <c r="P166" s="8"/>
      <c r="Q166" s="8"/>
    </row>
    <row r="167" spans="1:17" ht="12.75" customHeight="1" x14ac:dyDescent="0.25">
      <c r="A167" s="18"/>
      <c r="B167" s="18"/>
      <c r="C167" s="18" t="s">
        <v>232</v>
      </c>
      <c r="D167" s="120"/>
      <c r="E167" s="120"/>
      <c r="F167" s="59"/>
      <c r="G167" s="59"/>
      <c r="H167" s="62"/>
      <c r="I167" s="24"/>
      <c r="J167" s="59"/>
      <c r="K167" s="59"/>
      <c r="L167" s="8"/>
      <c r="M167" s="8"/>
      <c r="N167" s="8"/>
      <c r="O167" s="8"/>
      <c r="P167" s="8"/>
      <c r="Q167" s="8"/>
    </row>
    <row r="168" spans="1:17" ht="12.75" customHeight="1" x14ac:dyDescent="0.25">
      <c r="A168" s="18"/>
      <c r="B168" s="18"/>
      <c r="C168" s="18" t="s">
        <v>233</v>
      </c>
      <c r="D168" s="120"/>
      <c r="E168" s="120"/>
      <c r="F168" s="120"/>
      <c r="G168" s="120"/>
      <c r="H168" s="62"/>
      <c r="I168" s="24"/>
      <c r="J168" s="59"/>
      <c r="K168" s="59"/>
      <c r="L168" s="8"/>
      <c r="M168" s="8"/>
      <c r="N168" s="8"/>
      <c r="O168" s="8"/>
      <c r="P168" s="8"/>
      <c r="Q168" s="8"/>
    </row>
    <row r="169" spans="1:17" ht="12.75" customHeight="1" x14ac:dyDescent="0.25">
      <c r="A169" s="18"/>
      <c r="B169" s="18"/>
      <c r="C169" s="18" t="s">
        <v>234</v>
      </c>
      <c r="D169" s="59"/>
      <c r="E169" s="59"/>
      <c r="F169" s="59"/>
      <c r="G169" s="59"/>
      <c r="H169" s="62"/>
      <c r="I169" s="24"/>
      <c r="J169" s="59"/>
      <c r="K169" s="59"/>
      <c r="L169" s="8"/>
      <c r="M169" s="8"/>
      <c r="N169" s="8"/>
      <c r="O169" s="8"/>
      <c r="P169" s="8"/>
      <c r="Q169" s="8"/>
    </row>
    <row r="170" spans="1:17" ht="12.75" customHeight="1" x14ac:dyDescent="0.25">
      <c r="A170" s="18"/>
      <c r="B170" s="18"/>
      <c r="C170" s="18" t="s">
        <v>235</v>
      </c>
      <c r="D170" s="59"/>
      <c r="E170" s="59"/>
      <c r="F170" s="59"/>
      <c r="G170" s="59"/>
      <c r="H170" s="62"/>
      <c r="I170" s="24"/>
      <c r="J170" s="59"/>
      <c r="K170" s="59"/>
      <c r="L170" s="8"/>
      <c r="M170" s="8"/>
      <c r="N170" s="8"/>
      <c r="O170" s="8"/>
      <c r="P170" s="8"/>
      <c r="Q170" s="8"/>
    </row>
    <row r="171" spans="1:17" ht="12.75" customHeight="1" x14ac:dyDescent="0.25">
      <c r="A171" s="18"/>
      <c r="B171" s="18"/>
      <c r="C171" s="18" t="s">
        <v>236</v>
      </c>
      <c r="D171" s="121"/>
      <c r="E171" s="121"/>
      <c r="F171" s="60"/>
      <c r="G171" s="60"/>
      <c r="H171" s="62"/>
      <c r="I171" s="70"/>
      <c r="J171" s="60"/>
      <c r="K171" s="60"/>
      <c r="L171" s="8"/>
      <c r="M171" s="8"/>
      <c r="N171" s="8"/>
      <c r="O171" s="8"/>
      <c r="P171" s="8"/>
      <c r="Q171" s="8"/>
    </row>
    <row r="172" spans="1:17" ht="12.75" customHeight="1" x14ac:dyDescent="0.25">
      <c r="A172" s="18"/>
      <c r="B172" s="18"/>
      <c r="C172" s="18" t="s">
        <v>237</v>
      </c>
      <c r="D172" s="120"/>
      <c r="E172" s="120"/>
      <c r="F172" s="59"/>
      <c r="G172" s="59"/>
      <c r="H172" s="62"/>
      <c r="I172" s="70"/>
      <c r="J172" s="59"/>
      <c r="K172" s="59"/>
      <c r="L172" s="8"/>
      <c r="M172" s="8"/>
      <c r="N172" s="8"/>
      <c r="O172" s="8"/>
      <c r="P172" s="8"/>
      <c r="Q172" s="8"/>
    </row>
    <row r="173" spans="1:17" ht="12.75" customHeight="1" x14ac:dyDescent="0.25">
      <c r="A173" s="18"/>
      <c r="B173" s="18"/>
      <c r="C173" s="18" t="s">
        <v>238</v>
      </c>
      <c r="D173" s="59"/>
      <c r="E173" s="59"/>
      <c r="F173" s="59"/>
      <c r="G173" s="59"/>
      <c r="H173" s="62"/>
      <c r="I173" s="70"/>
      <c r="J173" s="59"/>
      <c r="K173" s="59"/>
      <c r="L173" s="8"/>
      <c r="M173" s="8"/>
      <c r="N173" s="8"/>
      <c r="O173" s="8"/>
      <c r="P173" s="8"/>
      <c r="Q173" s="8"/>
    </row>
    <row r="174" spans="1:17" ht="12.75" customHeight="1" x14ac:dyDescent="0.25">
      <c r="A174" s="18"/>
      <c r="B174" s="18"/>
      <c r="C174" s="18" t="s">
        <v>342</v>
      </c>
      <c r="D174" s="59"/>
      <c r="E174" s="59"/>
      <c r="F174" s="59"/>
      <c r="G174" s="59"/>
      <c r="H174" s="62"/>
      <c r="I174" s="70"/>
      <c r="J174" s="59"/>
      <c r="K174" s="59"/>
      <c r="L174" s="8"/>
      <c r="M174" s="8"/>
      <c r="N174" s="8"/>
      <c r="O174" s="8"/>
      <c r="P174" s="8"/>
      <c r="Q174" s="8"/>
    </row>
    <row r="175" spans="1:17" ht="12.75" customHeight="1" x14ac:dyDescent="0.25">
      <c r="A175" s="18"/>
      <c r="B175" s="18"/>
      <c r="C175" s="18" t="s">
        <v>239</v>
      </c>
      <c r="D175" s="59"/>
      <c r="E175" s="59"/>
      <c r="F175" s="59"/>
      <c r="G175" s="59"/>
      <c r="H175" s="62"/>
      <c r="I175" s="70"/>
      <c r="J175" s="59"/>
      <c r="K175" s="59"/>
      <c r="L175" s="8"/>
      <c r="M175" s="8"/>
      <c r="N175" s="8"/>
      <c r="O175" s="8"/>
      <c r="P175" s="8"/>
      <c r="Q175" s="8"/>
    </row>
    <row r="176" spans="1:17" ht="12.75" customHeight="1" x14ac:dyDescent="0.25">
      <c r="A176" s="18"/>
      <c r="B176" s="18"/>
      <c r="C176" s="18" t="s">
        <v>343</v>
      </c>
      <c r="D176" s="120"/>
      <c r="E176" s="120"/>
      <c r="F176" s="59"/>
      <c r="G176" s="59"/>
      <c r="H176" s="62"/>
      <c r="I176" s="70"/>
      <c r="J176" s="59"/>
      <c r="K176" s="59"/>
      <c r="L176" s="8"/>
      <c r="M176" s="8"/>
      <c r="N176" s="8"/>
      <c r="O176" s="8"/>
      <c r="P176" s="8"/>
      <c r="Q176" s="8"/>
    </row>
    <row r="177" spans="1:17" ht="12.75" customHeight="1" x14ac:dyDescent="0.25">
      <c r="A177" s="18"/>
      <c r="B177" s="18"/>
      <c r="C177" s="18" t="s">
        <v>240</v>
      </c>
      <c r="D177" s="59">
        <v>1</v>
      </c>
      <c r="E177" s="59">
        <v>15</v>
      </c>
      <c r="F177" s="59"/>
      <c r="G177" s="59"/>
      <c r="H177" s="62"/>
      <c r="I177" s="70"/>
      <c r="J177" s="59"/>
      <c r="K177" s="59"/>
      <c r="L177" s="8"/>
      <c r="M177" s="8"/>
      <c r="N177" s="8"/>
      <c r="O177" s="8"/>
      <c r="P177" s="8"/>
      <c r="Q177" s="8"/>
    </row>
    <row r="178" spans="1:17" ht="12.75" customHeight="1" x14ac:dyDescent="0.25">
      <c r="A178" s="18"/>
      <c r="B178" s="18"/>
      <c r="C178" s="18" t="s">
        <v>241</v>
      </c>
      <c r="D178" s="31"/>
      <c r="E178" s="31"/>
      <c r="F178" s="31"/>
      <c r="G178" s="31"/>
      <c r="H178" s="62"/>
      <c r="I178" s="70"/>
      <c r="J178" s="59"/>
      <c r="K178" s="59"/>
      <c r="L178" s="8"/>
      <c r="M178" s="8"/>
      <c r="N178" s="8"/>
      <c r="O178" s="8"/>
      <c r="P178" s="8"/>
      <c r="Q178" s="8"/>
    </row>
    <row r="179" spans="1:17" ht="12.75" customHeight="1" x14ac:dyDescent="0.25">
      <c r="A179" s="18"/>
      <c r="B179" s="18"/>
      <c r="C179" s="18" t="s">
        <v>242</v>
      </c>
      <c r="D179" s="120"/>
      <c r="E179" s="120"/>
      <c r="F179" s="31"/>
      <c r="G179" s="31"/>
      <c r="H179" s="62"/>
      <c r="I179" s="70"/>
      <c r="J179" s="59"/>
      <c r="K179" s="59"/>
      <c r="L179" s="8"/>
      <c r="M179" s="8"/>
      <c r="N179" s="8"/>
      <c r="O179" s="8"/>
      <c r="P179" s="8"/>
      <c r="Q179" s="8"/>
    </row>
    <row r="180" spans="1:17" ht="12.75" customHeight="1" x14ac:dyDescent="0.25">
      <c r="A180" s="18"/>
      <c r="B180" s="18"/>
      <c r="C180" s="18" t="s">
        <v>243</v>
      </c>
      <c r="D180" s="31">
        <v>1</v>
      </c>
      <c r="E180" s="31">
        <v>100</v>
      </c>
      <c r="F180" s="31"/>
      <c r="G180" s="31"/>
      <c r="H180" s="62"/>
      <c r="I180" s="70"/>
      <c r="J180" s="59"/>
      <c r="K180" s="59"/>
      <c r="L180" s="8"/>
      <c r="M180" s="8"/>
      <c r="N180" s="8"/>
      <c r="O180" s="8"/>
      <c r="P180" s="8"/>
      <c r="Q180" s="8"/>
    </row>
    <row r="181" spans="1:17" ht="12.75" customHeight="1" x14ac:dyDescent="0.25">
      <c r="A181" s="18"/>
      <c r="B181" s="18"/>
      <c r="C181" s="18" t="s">
        <v>245</v>
      </c>
      <c r="D181" s="31"/>
      <c r="E181" s="31"/>
      <c r="F181" s="31"/>
      <c r="G181" s="31"/>
      <c r="H181" s="62"/>
      <c r="I181" s="70"/>
      <c r="J181" s="59"/>
      <c r="K181" s="59"/>
      <c r="L181" s="8"/>
      <c r="M181" s="8"/>
      <c r="N181" s="8"/>
      <c r="O181" s="8"/>
      <c r="P181" s="8"/>
      <c r="Q181" s="8"/>
    </row>
    <row r="182" spans="1:17" ht="12.75" customHeight="1" x14ac:dyDescent="0.25">
      <c r="A182" s="18"/>
      <c r="B182" s="18"/>
      <c r="C182" s="49" t="s">
        <v>244</v>
      </c>
      <c r="D182" s="31"/>
      <c r="E182" s="31"/>
      <c r="F182" s="31"/>
      <c r="G182" s="31"/>
      <c r="H182" s="62"/>
      <c r="I182" s="70"/>
      <c r="J182" s="59"/>
      <c r="K182" s="59"/>
      <c r="L182" s="8"/>
      <c r="M182" s="8"/>
      <c r="N182" s="8"/>
      <c r="O182" s="8"/>
      <c r="P182" s="8"/>
      <c r="Q182" s="8"/>
    </row>
    <row r="183" spans="1:17" ht="12.75" customHeight="1" x14ac:dyDescent="0.2">
      <c r="A183" s="18"/>
      <c r="B183" s="18"/>
      <c r="C183" s="19" t="s">
        <v>30</v>
      </c>
      <c r="D183" s="31">
        <f>SUM(D153:D182)</f>
        <v>18</v>
      </c>
      <c r="E183" s="31">
        <f t="shared" ref="E183:Q183" si="3">SUM(E153:E182)</f>
        <v>131</v>
      </c>
      <c r="F183" s="31">
        <f t="shared" si="3"/>
        <v>0</v>
      </c>
      <c r="G183" s="31">
        <f t="shared" si="3"/>
        <v>0</v>
      </c>
      <c r="H183" s="31"/>
      <c r="I183" s="31">
        <f t="shared" si="3"/>
        <v>0</v>
      </c>
      <c r="J183" s="59">
        <f t="shared" si="3"/>
        <v>0</v>
      </c>
      <c r="K183" s="59">
        <f t="shared" si="3"/>
        <v>0</v>
      </c>
      <c r="L183" s="31">
        <f t="shared" si="3"/>
        <v>0</v>
      </c>
      <c r="M183" s="31">
        <f t="shared" si="3"/>
        <v>0</v>
      </c>
      <c r="N183" s="31">
        <f t="shared" si="3"/>
        <v>0</v>
      </c>
      <c r="O183" s="31">
        <f t="shared" si="3"/>
        <v>0</v>
      </c>
      <c r="P183" s="31">
        <f t="shared" si="3"/>
        <v>0</v>
      </c>
      <c r="Q183" s="31">
        <f t="shared" si="3"/>
        <v>0</v>
      </c>
    </row>
    <row r="184" spans="1:17" ht="15" x14ac:dyDescent="0.25">
      <c r="A184" s="18"/>
      <c r="B184" s="18"/>
      <c r="C184" s="53" t="s">
        <v>255</v>
      </c>
      <c r="D184" s="31"/>
      <c r="E184" s="31"/>
      <c r="F184" s="31"/>
      <c r="G184" s="31"/>
      <c r="H184" s="62"/>
      <c r="I184" s="70"/>
      <c r="J184" s="59"/>
      <c r="K184" s="59"/>
      <c r="L184" s="8"/>
      <c r="M184" s="8"/>
      <c r="N184" s="8"/>
      <c r="O184" s="8"/>
      <c r="P184" s="8"/>
      <c r="Q184" s="8"/>
    </row>
    <row r="185" spans="1:17" ht="12.75" customHeight="1" x14ac:dyDescent="0.25">
      <c r="A185" s="18"/>
      <c r="B185" s="48"/>
      <c r="C185" s="52" t="s">
        <v>247</v>
      </c>
      <c r="D185" s="31"/>
      <c r="E185" s="31"/>
      <c r="F185" s="31"/>
      <c r="G185" s="31"/>
      <c r="H185" s="62"/>
      <c r="I185" s="70"/>
      <c r="J185" s="59"/>
      <c r="K185" s="59"/>
      <c r="L185" s="8"/>
      <c r="M185" s="8"/>
      <c r="N185" s="8"/>
      <c r="O185" s="8"/>
      <c r="P185" s="8"/>
      <c r="Q185" s="8"/>
    </row>
    <row r="186" spans="1:17" ht="12.75" customHeight="1" x14ac:dyDescent="0.25">
      <c r="A186" s="18"/>
      <c r="B186" s="48"/>
      <c r="C186" s="46" t="s">
        <v>248</v>
      </c>
      <c r="D186" s="120"/>
      <c r="E186" s="120"/>
      <c r="F186" s="31"/>
      <c r="G186" s="31"/>
      <c r="H186" s="62"/>
      <c r="I186" s="70"/>
      <c r="J186" s="59"/>
      <c r="K186" s="59"/>
      <c r="L186" s="8"/>
      <c r="M186" s="8"/>
      <c r="N186" s="8"/>
      <c r="O186" s="8"/>
      <c r="P186" s="8"/>
      <c r="Q186" s="8"/>
    </row>
    <row r="187" spans="1:17" ht="12.75" customHeight="1" x14ac:dyDescent="0.25">
      <c r="A187" s="18"/>
      <c r="B187" s="48"/>
      <c r="C187" s="46" t="s">
        <v>249</v>
      </c>
      <c r="D187" s="31"/>
      <c r="E187" s="31"/>
      <c r="F187" s="31"/>
      <c r="G187" s="31"/>
      <c r="H187" s="62"/>
      <c r="I187" s="70"/>
      <c r="J187" s="59"/>
      <c r="K187" s="59"/>
      <c r="L187" s="8"/>
      <c r="M187" s="8"/>
      <c r="N187" s="8"/>
      <c r="O187" s="8"/>
      <c r="P187" s="8"/>
      <c r="Q187" s="8"/>
    </row>
    <row r="188" spans="1:17" ht="12.75" customHeight="1" x14ac:dyDescent="0.25">
      <c r="A188" s="18"/>
      <c r="B188" s="48"/>
      <c r="C188" s="46" t="s">
        <v>250</v>
      </c>
      <c r="D188" s="31"/>
      <c r="E188" s="31"/>
      <c r="F188" s="31"/>
      <c r="G188" s="31"/>
      <c r="H188" s="62"/>
      <c r="I188" s="70"/>
      <c r="J188" s="59"/>
      <c r="K188" s="59"/>
      <c r="L188" s="8"/>
      <c r="M188" s="8"/>
      <c r="N188" s="8"/>
      <c r="O188" s="8"/>
      <c r="P188" s="8"/>
      <c r="Q188" s="8"/>
    </row>
    <row r="189" spans="1:17" ht="12.75" customHeight="1" x14ac:dyDescent="0.25">
      <c r="A189" s="18"/>
      <c r="B189" s="48"/>
      <c r="C189" s="46" t="s">
        <v>251</v>
      </c>
      <c r="D189" s="31"/>
      <c r="E189" s="31"/>
      <c r="F189" s="31"/>
      <c r="G189" s="31"/>
      <c r="H189" s="62"/>
      <c r="I189" s="70"/>
      <c r="J189" s="59"/>
      <c r="K189" s="59"/>
      <c r="L189" s="8"/>
      <c r="M189" s="8"/>
      <c r="N189" s="8"/>
      <c r="O189" s="8"/>
      <c r="P189" s="8"/>
      <c r="Q189" s="8"/>
    </row>
    <row r="190" spans="1:17" ht="12.75" customHeight="1" x14ac:dyDescent="0.25">
      <c r="A190" s="18"/>
      <c r="B190" s="48"/>
      <c r="C190" s="46" t="s">
        <v>252</v>
      </c>
      <c r="D190" s="31"/>
      <c r="E190" s="31"/>
      <c r="F190" s="31"/>
      <c r="G190" s="31"/>
      <c r="H190" s="62"/>
      <c r="I190" s="70"/>
      <c r="J190" s="59"/>
      <c r="K190" s="59"/>
      <c r="L190" s="8"/>
      <c r="M190" s="8"/>
      <c r="N190" s="8"/>
      <c r="O190" s="8"/>
      <c r="P190" s="8"/>
      <c r="Q190" s="8"/>
    </row>
    <row r="191" spans="1:17" ht="12.75" customHeight="1" x14ac:dyDescent="0.25">
      <c r="A191" s="18"/>
      <c r="B191" s="48"/>
      <c r="C191" s="46" t="s">
        <v>253</v>
      </c>
      <c r="D191" s="31"/>
      <c r="E191" s="31"/>
      <c r="F191" s="31"/>
      <c r="G191" s="31"/>
      <c r="H191" s="62"/>
      <c r="I191" s="70"/>
      <c r="J191" s="59"/>
      <c r="K191" s="59"/>
      <c r="L191" s="8"/>
      <c r="M191" s="8"/>
      <c r="N191" s="8"/>
      <c r="O191" s="8"/>
      <c r="P191" s="8"/>
      <c r="Q191" s="8"/>
    </row>
    <row r="192" spans="1:17" ht="12.75" customHeight="1" x14ac:dyDescent="0.25">
      <c r="A192" s="18"/>
      <c r="B192" s="48"/>
      <c r="C192" s="46" t="s">
        <v>254</v>
      </c>
      <c r="D192" s="31"/>
      <c r="E192" s="31"/>
      <c r="F192" s="31"/>
      <c r="G192" s="31"/>
      <c r="H192" s="62"/>
      <c r="I192" s="70"/>
      <c r="J192" s="59"/>
      <c r="K192" s="59"/>
      <c r="L192" s="8"/>
      <c r="M192" s="8"/>
      <c r="N192" s="8"/>
      <c r="O192" s="8"/>
      <c r="P192" s="8"/>
      <c r="Q192" s="8"/>
    </row>
    <row r="193" spans="1:17" ht="12.75" customHeight="1" x14ac:dyDescent="0.2">
      <c r="A193" s="18"/>
      <c r="B193" s="48"/>
      <c r="C193" s="19" t="s">
        <v>30</v>
      </c>
      <c r="D193" s="31">
        <f>SUM(D185:D192)</f>
        <v>0</v>
      </c>
      <c r="E193" s="31">
        <f t="shared" ref="E193:Q193" si="4">SUM(E185:E192)</f>
        <v>0</v>
      </c>
      <c r="F193" s="31">
        <f t="shared" si="4"/>
        <v>0</v>
      </c>
      <c r="G193" s="31">
        <f t="shared" si="4"/>
        <v>0</v>
      </c>
      <c r="H193" s="31"/>
      <c r="I193" s="31">
        <f t="shared" si="4"/>
        <v>0</v>
      </c>
      <c r="J193" s="59">
        <f t="shared" si="4"/>
        <v>0</v>
      </c>
      <c r="K193" s="59">
        <f t="shared" si="4"/>
        <v>0</v>
      </c>
      <c r="L193" s="31">
        <f t="shared" si="4"/>
        <v>0</v>
      </c>
      <c r="M193" s="31">
        <f t="shared" si="4"/>
        <v>0</v>
      </c>
      <c r="N193" s="31">
        <f t="shared" si="4"/>
        <v>0</v>
      </c>
      <c r="O193" s="31">
        <f t="shared" si="4"/>
        <v>0</v>
      </c>
      <c r="P193" s="31">
        <f t="shared" si="4"/>
        <v>0</v>
      </c>
      <c r="Q193" s="31">
        <f t="shared" si="4"/>
        <v>0</v>
      </c>
    </row>
    <row r="194" spans="1:17" ht="15" x14ac:dyDescent="0.25">
      <c r="A194" s="18"/>
      <c r="B194" s="48"/>
      <c r="C194" s="55" t="s">
        <v>261</v>
      </c>
      <c r="D194" s="31"/>
      <c r="E194" s="31"/>
      <c r="F194" s="31"/>
      <c r="G194" s="31"/>
      <c r="H194" s="62"/>
      <c r="I194" s="70"/>
      <c r="J194" s="59"/>
      <c r="K194" s="59"/>
      <c r="L194" s="8"/>
      <c r="M194" s="8"/>
      <c r="N194" s="8"/>
      <c r="O194" s="8"/>
      <c r="P194" s="8"/>
      <c r="Q194" s="8"/>
    </row>
    <row r="195" spans="1:17" ht="12.75" customHeight="1" x14ac:dyDescent="0.25">
      <c r="A195" s="18"/>
      <c r="B195" s="48"/>
      <c r="C195" s="46" t="s">
        <v>256</v>
      </c>
      <c r="D195" s="120"/>
      <c r="E195" s="120"/>
      <c r="F195" s="31"/>
      <c r="G195" s="31"/>
      <c r="H195" s="62"/>
      <c r="I195" s="70"/>
      <c r="J195" s="59"/>
      <c r="K195" s="59"/>
      <c r="L195" s="8"/>
      <c r="M195" s="8"/>
      <c r="N195" s="8"/>
      <c r="O195" s="8"/>
      <c r="P195" s="8"/>
      <c r="Q195" s="8"/>
    </row>
    <row r="196" spans="1:17" ht="12.75" customHeight="1" x14ac:dyDescent="0.25">
      <c r="A196" s="18"/>
      <c r="B196" s="48"/>
      <c r="C196" s="46" t="s">
        <v>257</v>
      </c>
      <c r="D196" s="120"/>
      <c r="E196" s="120"/>
      <c r="F196" s="31"/>
      <c r="G196" s="31"/>
      <c r="H196" s="62"/>
      <c r="I196" s="70"/>
      <c r="J196" s="59"/>
      <c r="K196" s="59"/>
      <c r="L196" s="8"/>
      <c r="M196" s="8"/>
      <c r="N196" s="8"/>
      <c r="O196" s="8"/>
      <c r="P196" s="8"/>
      <c r="Q196" s="8"/>
    </row>
    <row r="197" spans="1:17" ht="12.75" customHeight="1" x14ac:dyDescent="0.25">
      <c r="A197" s="18"/>
      <c r="B197" s="48"/>
      <c r="C197" s="46" t="s">
        <v>258</v>
      </c>
      <c r="D197" s="31"/>
      <c r="E197" s="31"/>
      <c r="F197" s="31"/>
      <c r="G197" s="31"/>
      <c r="H197" s="62"/>
      <c r="I197" s="70"/>
      <c r="J197" s="59"/>
      <c r="K197" s="59"/>
      <c r="L197" s="8"/>
      <c r="M197" s="8"/>
      <c r="N197" s="8"/>
      <c r="O197" s="8"/>
      <c r="P197" s="8"/>
      <c r="Q197" s="8"/>
    </row>
    <row r="198" spans="1:17" ht="12.75" customHeight="1" x14ac:dyDescent="0.25">
      <c r="A198" s="18"/>
      <c r="B198" s="48"/>
      <c r="C198" s="46" t="s">
        <v>259</v>
      </c>
      <c r="D198" s="31"/>
      <c r="E198" s="31"/>
      <c r="F198" s="31"/>
      <c r="G198" s="31"/>
      <c r="H198" s="62"/>
      <c r="I198" s="70"/>
      <c r="J198" s="59"/>
      <c r="K198" s="59"/>
      <c r="L198" s="8"/>
      <c r="M198" s="8"/>
      <c r="N198" s="8"/>
      <c r="O198" s="8"/>
      <c r="P198" s="8"/>
      <c r="Q198" s="8"/>
    </row>
    <row r="199" spans="1:17" ht="12.75" customHeight="1" x14ac:dyDescent="0.25">
      <c r="A199" s="18"/>
      <c r="B199" s="48"/>
      <c r="C199" s="46" t="s">
        <v>154</v>
      </c>
      <c r="D199" s="120"/>
      <c r="E199" s="120"/>
      <c r="F199" s="31"/>
      <c r="G199" s="31"/>
      <c r="H199" s="62"/>
      <c r="I199" s="70"/>
      <c r="J199" s="59"/>
      <c r="K199" s="59"/>
      <c r="L199" s="8"/>
      <c r="M199" s="8"/>
      <c r="N199" s="8"/>
      <c r="O199" s="8"/>
      <c r="P199" s="8"/>
      <c r="Q199" s="8"/>
    </row>
    <row r="200" spans="1:17" ht="12.75" customHeight="1" x14ac:dyDescent="0.25">
      <c r="A200" s="18"/>
      <c r="B200" s="48"/>
      <c r="C200" s="46" t="s">
        <v>260</v>
      </c>
      <c r="D200" s="31"/>
      <c r="E200" s="31"/>
      <c r="F200" s="31"/>
      <c r="G200" s="31"/>
      <c r="H200" s="62"/>
      <c r="I200" s="70"/>
      <c r="J200" s="59"/>
      <c r="K200" s="59"/>
      <c r="L200" s="8"/>
      <c r="M200" s="8"/>
      <c r="N200" s="8"/>
      <c r="O200" s="8"/>
      <c r="P200" s="8"/>
      <c r="Q200" s="8"/>
    </row>
    <row r="201" spans="1:17" ht="12.75" customHeight="1" x14ac:dyDescent="0.2">
      <c r="A201" s="18"/>
      <c r="B201" s="18"/>
      <c r="C201" s="54" t="s">
        <v>30</v>
      </c>
      <c r="D201" s="31">
        <f>SUM(D195:D200)</f>
        <v>0</v>
      </c>
      <c r="E201" s="31">
        <f t="shared" ref="E201:F201" si="5">SUM(E195:E200)</f>
        <v>0</v>
      </c>
      <c r="F201" s="31">
        <f t="shared" si="5"/>
        <v>0</v>
      </c>
      <c r="G201" s="31">
        <f t="shared" ref="E201:Q201" si="6">SUM(G195:G200)</f>
        <v>0</v>
      </c>
      <c r="H201" s="31"/>
      <c r="I201" s="31">
        <f t="shared" si="6"/>
        <v>0</v>
      </c>
      <c r="J201" s="59">
        <f t="shared" si="6"/>
        <v>0</v>
      </c>
      <c r="K201" s="59">
        <f t="shared" si="6"/>
        <v>0</v>
      </c>
      <c r="L201" s="31">
        <f t="shared" si="6"/>
        <v>0</v>
      </c>
      <c r="M201" s="31">
        <f t="shared" si="6"/>
        <v>0</v>
      </c>
      <c r="N201" s="31">
        <f t="shared" si="6"/>
        <v>0</v>
      </c>
      <c r="O201" s="31">
        <f t="shared" si="6"/>
        <v>0</v>
      </c>
      <c r="P201" s="31">
        <f t="shared" si="6"/>
        <v>0</v>
      </c>
      <c r="Q201" s="31">
        <f t="shared" si="6"/>
        <v>0</v>
      </c>
    </row>
    <row r="202" spans="1:17" ht="15" x14ac:dyDescent="0.25">
      <c r="A202" s="18"/>
      <c r="B202" s="18"/>
      <c r="C202" s="47" t="s">
        <v>299</v>
      </c>
      <c r="D202" s="31"/>
      <c r="E202" s="31"/>
      <c r="F202" s="31"/>
      <c r="G202" s="31"/>
      <c r="H202" s="62"/>
      <c r="I202" s="70"/>
      <c r="J202" s="59"/>
      <c r="K202" s="59"/>
      <c r="L202" s="8"/>
      <c r="M202" s="8"/>
      <c r="N202" s="8"/>
      <c r="O202" s="8"/>
      <c r="P202" s="8"/>
      <c r="Q202" s="8"/>
    </row>
    <row r="203" spans="1:17" ht="12.75" customHeight="1" x14ac:dyDescent="0.25">
      <c r="A203" s="18"/>
      <c r="B203" s="48"/>
      <c r="C203" s="46" t="s">
        <v>262</v>
      </c>
      <c r="D203" s="120"/>
      <c r="E203" s="120"/>
      <c r="F203" s="31"/>
      <c r="G203" s="31"/>
      <c r="H203" s="62"/>
      <c r="I203" s="70"/>
      <c r="J203" s="59"/>
      <c r="K203" s="59"/>
      <c r="L203" s="8"/>
      <c r="M203" s="8"/>
      <c r="N203" s="8"/>
      <c r="O203" s="8"/>
      <c r="P203" s="8"/>
      <c r="Q203" s="8"/>
    </row>
    <row r="204" spans="1:17" ht="12.75" customHeight="1" x14ac:dyDescent="0.25">
      <c r="A204" s="18"/>
      <c r="B204" s="48"/>
      <c r="C204" s="52" t="s">
        <v>263</v>
      </c>
      <c r="D204" s="31">
        <v>1</v>
      </c>
      <c r="E204" s="31">
        <v>300</v>
      </c>
      <c r="F204" s="31"/>
      <c r="G204" s="31"/>
      <c r="H204" s="62"/>
      <c r="I204" s="70"/>
      <c r="J204" s="59"/>
      <c r="K204" s="59"/>
      <c r="L204" s="8"/>
      <c r="M204" s="8"/>
      <c r="N204" s="8"/>
      <c r="O204" s="8"/>
      <c r="P204" s="8"/>
      <c r="Q204" s="8"/>
    </row>
    <row r="205" spans="1:17" ht="12.75" customHeight="1" x14ac:dyDescent="0.25">
      <c r="A205" s="18"/>
      <c r="B205" s="48"/>
      <c r="C205" s="46" t="s">
        <v>264</v>
      </c>
      <c r="D205" s="31"/>
      <c r="E205" s="31"/>
      <c r="F205" s="31"/>
      <c r="G205" s="31"/>
      <c r="H205" s="62"/>
      <c r="I205" s="70"/>
      <c r="J205" s="59"/>
      <c r="K205" s="59"/>
      <c r="L205" s="8"/>
      <c r="M205" s="8"/>
      <c r="N205" s="8"/>
      <c r="O205" s="8"/>
      <c r="P205" s="8"/>
      <c r="Q205" s="8"/>
    </row>
    <row r="206" spans="1:17" ht="12.75" customHeight="1" x14ac:dyDescent="0.25">
      <c r="A206" s="18"/>
      <c r="B206" s="48"/>
      <c r="C206" s="46" t="s">
        <v>265</v>
      </c>
      <c r="D206" s="120"/>
      <c r="E206" s="120"/>
      <c r="F206" s="120"/>
      <c r="G206" s="120"/>
      <c r="H206" s="62"/>
      <c r="I206" s="70"/>
      <c r="J206" s="59"/>
      <c r="K206" s="59"/>
      <c r="L206" s="8"/>
      <c r="M206" s="8"/>
      <c r="N206" s="8"/>
      <c r="O206" s="8"/>
      <c r="P206" s="8"/>
      <c r="Q206" s="8"/>
    </row>
    <row r="207" spans="1:17" ht="12.75" customHeight="1" x14ac:dyDescent="0.25">
      <c r="A207" s="18"/>
      <c r="B207" s="48"/>
      <c r="C207" s="46" t="s">
        <v>266</v>
      </c>
      <c r="D207" s="120"/>
      <c r="E207" s="120"/>
      <c r="F207" s="120"/>
      <c r="G207" s="120"/>
      <c r="H207" s="62"/>
      <c r="I207" s="70"/>
      <c r="J207" s="59"/>
      <c r="K207" s="59"/>
      <c r="L207" s="8"/>
      <c r="M207" s="8"/>
      <c r="N207" s="8"/>
      <c r="O207" s="8"/>
      <c r="P207" s="8"/>
      <c r="Q207" s="8"/>
    </row>
    <row r="208" spans="1:17" ht="12.75" customHeight="1" x14ac:dyDescent="0.25">
      <c r="A208" s="18"/>
      <c r="B208" s="48"/>
      <c r="C208" s="46" t="s">
        <v>267</v>
      </c>
      <c r="D208" s="31"/>
      <c r="E208" s="31"/>
      <c r="F208" s="31"/>
      <c r="G208" s="31"/>
      <c r="H208" s="62"/>
      <c r="I208" s="70"/>
      <c r="J208" s="59"/>
      <c r="K208" s="59"/>
      <c r="L208" s="8"/>
      <c r="M208" s="8"/>
      <c r="N208" s="8"/>
      <c r="O208" s="8"/>
      <c r="P208" s="8"/>
      <c r="Q208" s="8"/>
    </row>
    <row r="209" spans="1:17" ht="12.75" customHeight="1" x14ac:dyDescent="0.25">
      <c r="A209" s="18"/>
      <c r="B209" s="48"/>
      <c r="C209" s="46" t="s">
        <v>268</v>
      </c>
      <c r="D209" s="120"/>
      <c r="E209" s="120"/>
      <c r="F209" s="31"/>
      <c r="G209" s="31"/>
      <c r="H209" s="62"/>
      <c r="I209" s="70"/>
      <c r="J209" s="59"/>
      <c r="K209" s="59"/>
      <c r="L209" s="8"/>
      <c r="M209" s="8"/>
      <c r="N209" s="8"/>
      <c r="O209" s="8"/>
      <c r="P209" s="8"/>
      <c r="Q209" s="8"/>
    </row>
    <row r="210" spans="1:17" ht="12.75" customHeight="1" x14ac:dyDescent="0.25">
      <c r="A210" s="18"/>
      <c r="B210" s="48"/>
      <c r="C210" s="46" t="s">
        <v>269</v>
      </c>
      <c r="D210" s="120">
        <v>1</v>
      </c>
      <c r="E210" s="120">
        <v>150</v>
      </c>
      <c r="F210" s="31"/>
      <c r="G210" s="31"/>
      <c r="H210" s="62"/>
      <c r="I210" s="70"/>
      <c r="J210" s="59"/>
      <c r="K210" s="59"/>
      <c r="L210" s="8"/>
      <c r="M210" s="8"/>
      <c r="N210" s="8"/>
      <c r="O210" s="8"/>
      <c r="P210" s="8"/>
      <c r="Q210" s="8"/>
    </row>
    <row r="211" spans="1:17" ht="12.75" customHeight="1" x14ac:dyDescent="0.25">
      <c r="A211" s="18"/>
      <c r="B211" s="48"/>
      <c r="C211" s="46" t="s">
        <v>270</v>
      </c>
      <c r="D211" s="120"/>
      <c r="E211" s="120"/>
      <c r="F211" s="31"/>
      <c r="G211" s="31"/>
      <c r="H211" s="62"/>
      <c r="I211" s="70"/>
      <c r="J211" s="59"/>
      <c r="K211" s="59"/>
      <c r="L211" s="8"/>
      <c r="M211" s="8"/>
      <c r="N211" s="8"/>
      <c r="O211" s="8"/>
      <c r="P211" s="8"/>
      <c r="Q211" s="8"/>
    </row>
    <row r="212" spans="1:17" ht="12.75" customHeight="1" x14ac:dyDescent="0.25">
      <c r="A212" s="18"/>
      <c r="B212" s="48"/>
      <c r="C212" s="46" t="s">
        <v>271</v>
      </c>
      <c r="D212" s="31"/>
      <c r="E212" s="31"/>
      <c r="F212" s="31"/>
      <c r="G212" s="31"/>
      <c r="H212" s="62"/>
      <c r="I212" s="70"/>
      <c r="J212" s="59"/>
      <c r="K212" s="59"/>
      <c r="L212" s="8"/>
      <c r="M212" s="8"/>
      <c r="N212" s="8"/>
      <c r="O212" s="8"/>
      <c r="P212" s="8"/>
      <c r="Q212" s="8"/>
    </row>
    <row r="213" spans="1:17" ht="12.75" customHeight="1" x14ac:dyDescent="0.25">
      <c r="A213" s="18"/>
      <c r="B213" s="48"/>
      <c r="C213" s="46" t="s">
        <v>272</v>
      </c>
      <c r="D213" s="120"/>
      <c r="E213" s="120"/>
      <c r="F213" s="120"/>
      <c r="G213" s="120"/>
      <c r="H213" s="62"/>
      <c r="I213" s="70"/>
      <c r="J213" s="59"/>
      <c r="K213" s="59"/>
      <c r="L213" s="8"/>
      <c r="M213" s="8"/>
      <c r="N213" s="8"/>
      <c r="O213" s="8"/>
      <c r="P213" s="8"/>
      <c r="Q213" s="8"/>
    </row>
    <row r="214" spans="1:17" ht="12.75" customHeight="1" x14ac:dyDescent="0.25">
      <c r="A214" s="18"/>
      <c r="B214" s="48"/>
      <c r="C214" s="46" t="s">
        <v>273</v>
      </c>
      <c r="D214" s="31"/>
      <c r="E214" s="31"/>
      <c r="F214" s="31"/>
      <c r="G214" s="31"/>
      <c r="H214" s="62"/>
      <c r="I214" s="70"/>
      <c r="J214" s="59"/>
      <c r="K214" s="59"/>
      <c r="L214" s="8"/>
      <c r="M214" s="8"/>
      <c r="N214" s="8"/>
      <c r="O214" s="8"/>
      <c r="P214" s="8"/>
      <c r="Q214" s="8"/>
    </row>
    <row r="215" spans="1:17" ht="12.75" customHeight="1" x14ac:dyDescent="0.25">
      <c r="A215" s="18"/>
      <c r="B215" s="48"/>
      <c r="C215" s="46" t="s">
        <v>274</v>
      </c>
      <c r="D215" s="31"/>
      <c r="E215" s="31"/>
      <c r="F215" s="31"/>
      <c r="G215" s="31"/>
      <c r="H215" s="62"/>
      <c r="I215" s="70"/>
      <c r="J215" s="59"/>
      <c r="K215" s="59"/>
      <c r="L215" s="8"/>
      <c r="M215" s="8"/>
      <c r="N215" s="8"/>
      <c r="O215" s="8"/>
      <c r="P215" s="8"/>
      <c r="Q215" s="8"/>
    </row>
    <row r="216" spans="1:17" ht="12.75" customHeight="1" x14ac:dyDescent="0.25">
      <c r="A216" s="18"/>
      <c r="B216" s="48"/>
      <c r="C216" s="46" t="s">
        <v>275</v>
      </c>
      <c r="D216" s="31"/>
      <c r="E216" s="31"/>
      <c r="F216" s="31"/>
      <c r="G216" s="31"/>
      <c r="H216" s="62"/>
      <c r="I216" s="70"/>
      <c r="J216" s="59"/>
      <c r="K216" s="59"/>
      <c r="L216" s="8"/>
      <c r="M216" s="8"/>
      <c r="N216" s="8"/>
      <c r="O216" s="8"/>
      <c r="P216" s="8"/>
      <c r="Q216" s="8"/>
    </row>
    <row r="217" spans="1:17" ht="12.75" customHeight="1" x14ac:dyDescent="0.25">
      <c r="A217" s="18"/>
      <c r="B217" s="48"/>
      <c r="C217" s="46" t="s">
        <v>276</v>
      </c>
      <c r="D217" s="120"/>
      <c r="E217" s="120"/>
      <c r="F217" s="31"/>
      <c r="G217" s="31"/>
      <c r="H217" s="62"/>
      <c r="I217" s="70"/>
      <c r="J217" s="59"/>
      <c r="K217" s="59"/>
      <c r="L217" s="8"/>
      <c r="M217" s="8"/>
      <c r="N217" s="8"/>
      <c r="O217" s="8"/>
      <c r="P217" s="8"/>
      <c r="Q217" s="8"/>
    </row>
    <row r="218" spans="1:17" ht="12.75" customHeight="1" x14ac:dyDescent="0.25">
      <c r="A218" s="18"/>
      <c r="B218" s="48"/>
      <c r="C218" s="46" t="s">
        <v>277</v>
      </c>
      <c r="D218" s="120"/>
      <c r="E218" s="120"/>
      <c r="F218" s="31"/>
      <c r="G218" s="31"/>
      <c r="H218" s="62"/>
      <c r="I218" s="70"/>
      <c r="J218" s="59"/>
      <c r="K218" s="59"/>
      <c r="L218" s="8"/>
      <c r="M218" s="8"/>
      <c r="N218" s="8"/>
      <c r="O218" s="8"/>
      <c r="P218" s="8"/>
      <c r="Q218" s="8"/>
    </row>
    <row r="219" spans="1:17" ht="12.75" customHeight="1" x14ac:dyDescent="0.25">
      <c r="A219" s="18"/>
      <c r="B219" s="48"/>
      <c r="C219" s="46" t="s">
        <v>278</v>
      </c>
      <c r="D219" s="31"/>
      <c r="E219" s="31"/>
      <c r="F219" s="31"/>
      <c r="G219" s="31"/>
      <c r="H219" s="62"/>
      <c r="I219" s="70"/>
      <c r="J219" s="59"/>
      <c r="K219" s="59"/>
      <c r="L219" s="8"/>
      <c r="M219" s="8"/>
      <c r="N219" s="8"/>
      <c r="O219" s="8"/>
      <c r="P219" s="8"/>
      <c r="Q219" s="8"/>
    </row>
    <row r="220" spans="1:17" ht="12.75" customHeight="1" x14ac:dyDescent="0.25">
      <c r="A220" s="18"/>
      <c r="B220" s="48"/>
      <c r="C220" s="46" t="s">
        <v>279</v>
      </c>
      <c r="D220" s="120"/>
      <c r="E220" s="120"/>
      <c r="F220" s="31"/>
      <c r="G220" s="31"/>
      <c r="H220" s="62"/>
      <c r="I220" s="70"/>
      <c r="J220" s="59"/>
      <c r="K220" s="59"/>
      <c r="L220" s="8"/>
      <c r="M220" s="8"/>
      <c r="N220" s="8"/>
      <c r="O220" s="8"/>
      <c r="P220" s="8"/>
      <c r="Q220" s="8"/>
    </row>
    <row r="221" spans="1:17" ht="12.75" customHeight="1" x14ac:dyDescent="0.25">
      <c r="A221" s="18"/>
      <c r="B221" s="48"/>
      <c r="C221" s="46" t="s">
        <v>280</v>
      </c>
      <c r="D221" s="31"/>
      <c r="E221" s="31"/>
      <c r="F221" s="31"/>
      <c r="G221" s="31"/>
      <c r="H221" s="62"/>
      <c r="I221" s="70"/>
      <c r="J221" s="59"/>
      <c r="K221" s="59"/>
      <c r="L221" s="8"/>
      <c r="M221" s="8"/>
      <c r="N221" s="8"/>
      <c r="O221" s="8"/>
      <c r="P221" s="8"/>
      <c r="Q221" s="8"/>
    </row>
    <row r="222" spans="1:17" ht="12.75" customHeight="1" x14ac:dyDescent="0.25">
      <c r="A222" s="18"/>
      <c r="B222" s="48"/>
      <c r="C222" s="46" t="s">
        <v>281</v>
      </c>
      <c r="D222" s="31"/>
      <c r="E222" s="31"/>
      <c r="F222" s="31"/>
      <c r="G222" s="31"/>
      <c r="H222" s="62"/>
      <c r="I222" s="70"/>
      <c r="J222" s="59"/>
      <c r="K222" s="59"/>
      <c r="L222" s="8"/>
      <c r="M222" s="8"/>
      <c r="N222" s="8"/>
      <c r="O222" s="8"/>
      <c r="P222" s="8"/>
      <c r="Q222" s="8"/>
    </row>
    <row r="223" spans="1:17" ht="12.75" customHeight="1" x14ac:dyDescent="0.25">
      <c r="A223" s="18"/>
      <c r="B223" s="48"/>
      <c r="C223" s="46" t="s">
        <v>282</v>
      </c>
      <c r="D223" s="120"/>
      <c r="E223" s="120"/>
      <c r="F223" s="31"/>
      <c r="G223" s="31"/>
      <c r="H223" s="62"/>
      <c r="I223" s="70"/>
      <c r="J223" s="59"/>
      <c r="K223" s="59"/>
      <c r="L223" s="8"/>
      <c r="M223" s="8"/>
      <c r="N223" s="8"/>
      <c r="O223" s="8"/>
      <c r="P223" s="8"/>
      <c r="Q223" s="8"/>
    </row>
    <row r="224" spans="1:17" ht="12.75" customHeight="1" x14ac:dyDescent="0.25">
      <c r="A224" s="18"/>
      <c r="B224" s="48"/>
      <c r="C224" s="46" t="s">
        <v>283</v>
      </c>
      <c r="D224" s="31">
        <v>1</v>
      </c>
      <c r="E224" s="31">
        <v>150</v>
      </c>
      <c r="F224" s="31"/>
      <c r="G224" s="31"/>
      <c r="H224" s="62"/>
      <c r="I224" s="70"/>
      <c r="J224" s="59"/>
      <c r="K224" s="59"/>
      <c r="L224" s="8"/>
      <c r="M224" s="8"/>
      <c r="N224" s="8"/>
      <c r="O224" s="8"/>
      <c r="P224" s="8"/>
      <c r="Q224" s="8"/>
    </row>
    <row r="225" spans="1:17" ht="12.75" customHeight="1" x14ac:dyDescent="0.25">
      <c r="A225" s="18"/>
      <c r="B225" s="48"/>
      <c r="C225" s="46" t="s">
        <v>284</v>
      </c>
      <c r="D225" s="120"/>
      <c r="E225" s="120"/>
      <c r="F225" s="31"/>
      <c r="G225" s="31"/>
      <c r="H225" s="62"/>
      <c r="I225" s="70"/>
      <c r="J225" s="59"/>
      <c r="K225" s="59"/>
      <c r="L225" s="8"/>
      <c r="M225" s="8"/>
      <c r="N225" s="8"/>
      <c r="O225" s="8"/>
      <c r="P225" s="8"/>
      <c r="Q225" s="8"/>
    </row>
    <row r="226" spans="1:17" ht="12.75" customHeight="1" x14ac:dyDescent="0.25">
      <c r="A226" s="18"/>
      <c r="B226" s="48"/>
      <c r="C226" s="46" t="s">
        <v>285</v>
      </c>
      <c r="D226" s="31"/>
      <c r="E226" s="31"/>
      <c r="F226" s="31"/>
      <c r="G226" s="31"/>
      <c r="H226" s="62"/>
      <c r="I226" s="70"/>
      <c r="J226" s="59"/>
      <c r="K226" s="59"/>
      <c r="L226" s="8"/>
      <c r="M226" s="8"/>
      <c r="N226" s="8"/>
      <c r="O226" s="8"/>
      <c r="P226" s="8"/>
      <c r="Q226" s="8"/>
    </row>
    <row r="227" spans="1:17" ht="12.75" customHeight="1" x14ac:dyDescent="0.25">
      <c r="A227" s="18"/>
      <c r="B227" s="48"/>
      <c r="C227" s="46" t="s">
        <v>286</v>
      </c>
      <c r="D227" s="31"/>
      <c r="E227" s="31"/>
      <c r="F227" s="31"/>
      <c r="G227" s="31"/>
      <c r="H227" s="62"/>
      <c r="I227" s="70"/>
      <c r="J227" s="59"/>
      <c r="K227" s="59"/>
      <c r="L227" s="8"/>
      <c r="M227" s="8"/>
      <c r="N227" s="8"/>
      <c r="O227" s="8"/>
      <c r="P227" s="8"/>
      <c r="Q227" s="8"/>
    </row>
    <row r="228" spans="1:17" ht="12.75" customHeight="1" x14ac:dyDescent="0.25">
      <c r="A228" s="18"/>
      <c r="B228" s="48"/>
      <c r="C228" s="46" t="s">
        <v>287</v>
      </c>
      <c r="D228" s="31"/>
      <c r="E228" s="31"/>
      <c r="F228" s="31"/>
      <c r="G228" s="31"/>
      <c r="H228" s="62"/>
      <c r="I228" s="70"/>
      <c r="J228" s="59"/>
      <c r="K228" s="59"/>
      <c r="L228" s="8"/>
      <c r="M228" s="8"/>
      <c r="N228" s="8"/>
      <c r="O228" s="8"/>
      <c r="P228" s="8"/>
      <c r="Q228" s="8"/>
    </row>
    <row r="229" spans="1:17" ht="12.75" customHeight="1" x14ac:dyDescent="0.25">
      <c r="A229" s="18"/>
      <c r="B229" s="48"/>
      <c r="C229" s="46" t="s">
        <v>288</v>
      </c>
      <c r="D229" s="31"/>
      <c r="E229" s="31"/>
      <c r="F229" s="31"/>
      <c r="G229" s="31"/>
      <c r="H229" s="62"/>
      <c r="I229" s="70"/>
      <c r="J229" s="59"/>
      <c r="K229" s="59"/>
      <c r="L229" s="8"/>
      <c r="M229" s="8"/>
      <c r="N229" s="8"/>
      <c r="O229" s="8"/>
      <c r="P229" s="8"/>
      <c r="Q229" s="8"/>
    </row>
    <row r="230" spans="1:17" ht="12.75" customHeight="1" x14ac:dyDescent="0.25">
      <c r="A230" s="18"/>
      <c r="B230" s="48"/>
      <c r="C230" s="46" t="s">
        <v>289</v>
      </c>
      <c r="D230" s="31"/>
      <c r="E230" s="31"/>
      <c r="F230" s="31"/>
      <c r="G230" s="31"/>
      <c r="H230" s="62"/>
      <c r="I230" s="70"/>
      <c r="J230" s="59"/>
      <c r="K230" s="59"/>
      <c r="L230" s="8"/>
      <c r="M230" s="8"/>
      <c r="N230" s="8"/>
      <c r="O230" s="8"/>
      <c r="P230" s="8"/>
      <c r="Q230" s="8"/>
    </row>
    <row r="231" spans="1:17" ht="12.75" customHeight="1" x14ac:dyDescent="0.25">
      <c r="A231" s="18"/>
      <c r="B231" s="48"/>
      <c r="C231" s="46" t="s">
        <v>290</v>
      </c>
      <c r="D231" s="120"/>
      <c r="E231" s="120"/>
      <c r="F231" s="59"/>
      <c r="G231" s="59"/>
      <c r="H231" s="62"/>
      <c r="I231" s="70"/>
      <c r="J231" s="59"/>
      <c r="K231" s="59"/>
      <c r="L231" s="8"/>
      <c r="M231" s="8"/>
      <c r="N231" s="8"/>
      <c r="O231" s="8"/>
      <c r="P231" s="8"/>
      <c r="Q231" s="8"/>
    </row>
    <row r="232" spans="1:17" ht="12.75" customHeight="1" x14ac:dyDescent="0.25">
      <c r="A232" s="18"/>
      <c r="B232" s="48"/>
      <c r="C232" s="46" t="s">
        <v>291</v>
      </c>
      <c r="D232" s="120"/>
      <c r="E232" s="120"/>
      <c r="F232" s="59"/>
      <c r="G232" s="59"/>
      <c r="H232" s="62"/>
      <c r="I232" s="70"/>
      <c r="J232" s="59"/>
      <c r="K232" s="59"/>
      <c r="L232" s="8"/>
      <c r="M232" s="8"/>
      <c r="N232" s="8"/>
      <c r="O232" s="8"/>
      <c r="P232" s="8"/>
      <c r="Q232" s="8"/>
    </row>
    <row r="233" spans="1:17" ht="12.75" customHeight="1" x14ac:dyDescent="0.25">
      <c r="A233" s="18"/>
      <c r="B233" s="48"/>
      <c r="C233" s="46" t="s">
        <v>292</v>
      </c>
      <c r="D233" s="120"/>
      <c r="E233" s="120"/>
      <c r="F233" s="59"/>
      <c r="G233" s="59"/>
      <c r="H233" s="62"/>
      <c r="I233" s="70"/>
      <c r="J233" s="59"/>
      <c r="K233" s="59"/>
      <c r="L233" s="8"/>
      <c r="M233" s="8"/>
      <c r="N233" s="8"/>
      <c r="O233" s="8"/>
      <c r="P233" s="8"/>
      <c r="Q233" s="8"/>
    </row>
    <row r="234" spans="1:17" ht="12.75" customHeight="1" x14ac:dyDescent="0.25">
      <c r="A234" s="18"/>
      <c r="B234" s="48"/>
      <c r="C234" s="46" t="s">
        <v>293</v>
      </c>
      <c r="D234" s="31"/>
      <c r="E234" s="31"/>
      <c r="F234" s="59"/>
      <c r="G234" s="59"/>
      <c r="H234" s="62"/>
      <c r="I234" s="70"/>
      <c r="J234" s="59"/>
      <c r="K234" s="59"/>
      <c r="L234" s="8"/>
      <c r="M234" s="8"/>
      <c r="N234" s="8"/>
      <c r="O234" s="8"/>
      <c r="P234" s="8"/>
      <c r="Q234" s="8"/>
    </row>
    <row r="235" spans="1:17" ht="12.75" customHeight="1" x14ac:dyDescent="0.25">
      <c r="A235" s="18"/>
      <c r="B235" s="48"/>
      <c r="C235" s="46" t="s">
        <v>294</v>
      </c>
      <c r="D235" s="31"/>
      <c r="E235" s="31"/>
      <c r="F235" s="31"/>
      <c r="G235" s="31"/>
      <c r="H235" s="62"/>
      <c r="I235" s="70"/>
      <c r="J235" s="59"/>
      <c r="K235" s="59"/>
      <c r="L235" s="8"/>
      <c r="M235" s="8"/>
      <c r="N235" s="8"/>
      <c r="O235" s="8"/>
      <c r="P235" s="8"/>
      <c r="Q235" s="8"/>
    </row>
    <row r="236" spans="1:17" ht="12.75" customHeight="1" x14ac:dyDescent="0.25">
      <c r="A236" s="18"/>
      <c r="B236" s="48"/>
      <c r="C236" s="46" t="s">
        <v>295</v>
      </c>
      <c r="D236" s="120"/>
      <c r="E236" s="120"/>
      <c r="F236" s="31"/>
      <c r="G236" s="31"/>
      <c r="H236" s="62"/>
      <c r="I236" s="70"/>
      <c r="J236" s="59"/>
      <c r="K236" s="59"/>
      <c r="L236" s="8"/>
      <c r="M236" s="8"/>
      <c r="N236" s="8"/>
      <c r="O236" s="8"/>
      <c r="P236" s="8"/>
      <c r="Q236" s="8"/>
    </row>
    <row r="237" spans="1:17" ht="12.75" customHeight="1" x14ac:dyDescent="0.25">
      <c r="A237" s="18"/>
      <c r="B237" s="48"/>
      <c r="C237" s="46" t="s">
        <v>296</v>
      </c>
      <c r="D237" s="31"/>
      <c r="E237" s="31"/>
      <c r="F237" s="31"/>
      <c r="G237" s="31"/>
      <c r="H237" s="62"/>
      <c r="I237" s="70"/>
      <c r="J237" s="59"/>
      <c r="K237" s="59"/>
      <c r="L237" s="8"/>
      <c r="M237" s="8"/>
      <c r="N237" s="8"/>
      <c r="O237" s="8"/>
      <c r="P237" s="8"/>
      <c r="Q237" s="8"/>
    </row>
    <row r="238" spans="1:17" ht="12.75" customHeight="1" x14ac:dyDescent="0.25">
      <c r="A238" s="18"/>
      <c r="B238" s="48"/>
      <c r="C238" s="46" t="s">
        <v>297</v>
      </c>
      <c r="D238" s="120"/>
      <c r="E238" s="120"/>
      <c r="F238" s="31"/>
      <c r="G238" s="31"/>
      <c r="H238" s="62"/>
      <c r="I238" s="70"/>
      <c r="J238" s="31"/>
      <c r="K238" s="31"/>
      <c r="L238" s="8"/>
      <c r="M238" s="8"/>
      <c r="N238" s="8"/>
      <c r="O238" s="8"/>
      <c r="P238" s="8"/>
      <c r="Q238" s="8"/>
    </row>
    <row r="239" spans="1:17" ht="12.75" customHeight="1" x14ac:dyDescent="0.25">
      <c r="A239" s="18"/>
      <c r="B239" s="48"/>
      <c r="C239" s="46" t="s">
        <v>432</v>
      </c>
      <c r="D239" s="31"/>
      <c r="E239" s="31"/>
      <c r="F239" s="31"/>
      <c r="G239" s="31"/>
      <c r="H239" s="62"/>
      <c r="I239" s="70"/>
      <c r="J239" s="31"/>
      <c r="K239" s="31"/>
      <c r="L239" s="8"/>
      <c r="M239" s="8"/>
      <c r="N239" s="8"/>
      <c r="O239" s="8"/>
      <c r="P239" s="8"/>
      <c r="Q239" s="8"/>
    </row>
    <row r="240" spans="1:17" ht="12.75" customHeight="1" x14ac:dyDescent="0.25">
      <c r="A240" s="18"/>
      <c r="B240" s="48"/>
      <c r="C240" s="46" t="s">
        <v>298</v>
      </c>
      <c r="D240" s="31"/>
      <c r="E240" s="31"/>
      <c r="F240" s="31"/>
      <c r="G240" s="31"/>
      <c r="H240" s="62"/>
      <c r="I240" s="70"/>
      <c r="J240" s="31"/>
      <c r="K240" s="31"/>
      <c r="L240" s="8"/>
      <c r="M240" s="8"/>
      <c r="N240" s="8"/>
      <c r="O240" s="8"/>
      <c r="P240" s="8"/>
      <c r="Q240" s="8"/>
    </row>
    <row r="241" spans="1:17" ht="12.75" customHeight="1" x14ac:dyDescent="0.25">
      <c r="A241" s="18"/>
      <c r="B241" s="48"/>
      <c r="C241" s="46" t="s">
        <v>431</v>
      </c>
      <c r="D241" s="31"/>
      <c r="E241" s="31"/>
      <c r="F241" s="31"/>
      <c r="G241" s="31"/>
      <c r="H241" s="62"/>
      <c r="I241" s="119"/>
      <c r="J241" s="31"/>
      <c r="K241" s="31"/>
      <c r="L241" s="8"/>
      <c r="M241" s="8"/>
      <c r="N241" s="8"/>
      <c r="O241" s="8"/>
      <c r="P241" s="8"/>
      <c r="Q241" s="8"/>
    </row>
    <row r="242" spans="1:17" ht="12.75" customHeight="1" x14ac:dyDescent="0.2">
      <c r="A242" s="18"/>
      <c r="B242" s="18"/>
      <c r="C242" s="19" t="s">
        <v>30</v>
      </c>
      <c r="D242" s="64">
        <f t="shared" ref="D242:L242" si="7">SUM(D203:D241)</f>
        <v>3</v>
      </c>
      <c r="E242" s="64">
        <f t="shared" si="7"/>
        <v>600</v>
      </c>
      <c r="F242" s="64">
        <f t="shared" si="7"/>
        <v>0</v>
      </c>
      <c r="G242" s="64">
        <f t="shared" si="7"/>
        <v>0</v>
      </c>
      <c r="H242" s="64">
        <f t="shared" si="7"/>
        <v>0</v>
      </c>
      <c r="I242" s="64">
        <f t="shared" si="7"/>
        <v>0</v>
      </c>
      <c r="J242" s="64">
        <f t="shared" si="7"/>
        <v>0</v>
      </c>
      <c r="K242" s="64">
        <f t="shared" si="7"/>
        <v>0</v>
      </c>
      <c r="L242" s="64">
        <f t="shared" si="7"/>
        <v>0</v>
      </c>
      <c r="M242" s="31">
        <f t="shared" ref="M242:Q242" si="8">SUM(M203:M240)</f>
        <v>0</v>
      </c>
      <c r="N242" s="31">
        <f t="shared" si="8"/>
        <v>0</v>
      </c>
      <c r="O242" s="31">
        <f t="shared" si="8"/>
        <v>0</v>
      </c>
      <c r="P242" s="31">
        <f t="shared" si="8"/>
        <v>0</v>
      </c>
      <c r="Q242" s="31">
        <f t="shared" si="8"/>
        <v>0</v>
      </c>
    </row>
    <row r="243" spans="1:17" ht="25.5" customHeight="1" x14ac:dyDescent="0.2">
      <c r="A243" s="14"/>
      <c r="B243" s="15"/>
      <c r="C243" s="23" t="s">
        <v>119</v>
      </c>
      <c r="D243" s="36">
        <f t="shared" ref="D243:Q243" si="9">SUM(D242+D201+D193+D183+D151+D102+D64)</f>
        <v>26</v>
      </c>
      <c r="E243" s="36">
        <f t="shared" si="9"/>
        <v>941</v>
      </c>
      <c r="F243" s="36">
        <f t="shared" si="9"/>
        <v>0</v>
      </c>
      <c r="G243" s="36">
        <f t="shared" si="9"/>
        <v>0</v>
      </c>
      <c r="H243" s="36">
        <f t="shared" si="9"/>
        <v>0</v>
      </c>
      <c r="I243" s="36">
        <f t="shared" si="9"/>
        <v>0</v>
      </c>
      <c r="J243" s="36">
        <f t="shared" si="9"/>
        <v>0</v>
      </c>
      <c r="K243" s="36">
        <f t="shared" si="9"/>
        <v>0</v>
      </c>
      <c r="L243" s="36">
        <f t="shared" si="9"/>
        <v>0</v>
      </c>
      <c r="M243" s="36">
        <f t="shared" si="9"/>
        <v>0</v>
      </c>
      <c r="N243" s="36">
        <f t="shared" si="9"/>
        <v>0</v>
      </c>
      <c r="O243" s="36">
        <f t="shared" si="9"/>
        <v>0</v>
      </c>
      <c r="P243" s="36">
        <f t="shared" si="9"/>
        <v>0</v>
      </c>
      <c r="Q243" s="36">
        <f t="shared" si="9"/>
        <v>0</v>
      </c>
    </row>
    <row r="244" spans="1:17" x14ac:dyDescent="0.2">
      <c r="A244" s="10" t="s">
        <v>10</v>
      </c>
      <c r="B244" s="86" t="s">
        <v>11</v>
      </c>
      <c r="D244" s="37">
        <f t="shared" ref="D244" si="10">SUM(D243:D243)</f>
        <v>26</v>
      </c>
      <c r="E244" s="38">
        <f t="shared" ref="E244:Q244" si="11">SUM(E243:E243)</f>
        <v>941</v>
      </c>
      <c r="F244" s="38">
        <f t="shared" si="11"/>
        <v>0</v>
      </c>
      <c r="G244" s="38">
        <f t="shared" si="11"/>
        <v>0</v>
      </c>
      <c r="H244" s="38">
        <f t="shared" si="11"/>
        <v>0</v>
      </c>
      <c r="I244" s="38">
        <f t="shared" si="11"/>
        <v>0</v>
      </c>
      <c r="J244" s="38">
        <f t="shared" si="11"/>
        <v>0</v>
      </c>
      <c r="K244" s="38">
        <f t="shared" si="11"/>
        <v>0</v>
      </c>
      <c r="L244" s="38">
        <f t="shared" si="11"/>
        <v>0</v>
      </c>
      <c r="M244" s="38">
        <f t="shared" si="11"/>
        <v>0</v>
      </c>
      <c r="N244" s="38">
        <f t="shared" si="11"/>
        <v>0</v>
      </c>
      <c r="O244" s="38">
        <f t="shared" si="11"/>
        <v>0</v>
      </c>
      <c r="P244" s="38">
        <f t="shared" si="11"/>
        <v>0</v>
      </c>
      <c r="Q244" s="38">
        <f t="shared" si="11"/>
        <v>0</v>
      </c>
    </row>
    <row r="245" spans="1:17" x14ac:dyDescent="0.2">
      <c r="D245" s="30">
        <v>766</v>
      </c>
      <c r="E245" s="30">
        <v>106878.81</v>
      </c>
      <c r="F245" s="30">
        <v>428</v>
      </c>
      <c r="G245" s="30">
        <v>42198.91</v>
      </c>
    </row>
    <row r="246" spans="1:17" x14ac:dyDescent="0.2">
      <c r="D246" s="61">
        <f>D245-D244</f>
        <v>740</v>
      </c>
      <c r="E246" s="61">
        <f t="shared" ref="E246:G246" si="12">E245-E244</f>
        <v>105937.81</v>
      </c>
      <c r="F246" s="61">
        <f t="shared" si="12"/>
        <v>428</v>
      </c>
      <c r="G246" s="61">
        <f t="shared" si="12"/>
        <v>42198.91</v>
      </c>
      <c r="H246" s="61"/>
      <c r="I246" s="61"/>
      <c r="J246" s="61"/>
      <c r="K246" s="61"/>
    </row>
    <row r="247" spans="1:17" x14ac:dyDescent="0.2">
      <c r="B247" t="s">
        <v>138</v>
      </c>
    </row>
    <row r="248" spans="1:17" x14ac:dyDescent="0.2">
      <c r="I248" s="30" t="s">
        <v>139</v>
      </c>
    </row>
    <row r="249" spans="1:17" x14ac:dyDescent="0.2">
      <c r="F249" s="35"/>
      <c r="H249" s="39"/>
      <c r="I249" s="71"/>
      <c r="J249"/>
      <c r="K249" s="40"/>
    </row>
    <row r="250" spans="1:17" x14ac:dyDescent="0.2">
      <c r="H250" s="39"/>
      <c r="I250" s="71"/>
      <c r="J250"/>
      <c r="K250" s="40"/>
    </row>
    <row r="251" spans="1:17" x14ac:dyDescent="0.2">
      <c r="H251" s="39"/>
      <c r="I251" s="71"/>
      <c r="J251"/>
      <c r="K251" s="40"/>
    </row>
    <row r="252" spans="1:17" x14ac:dyDescent="0.2">
      <c r="H252" s="41"/>
      <c r="I252" s="88"/>
      <c r="J252"/>
      <c r="K252" s="25"/>
    </row>
    <row r="253" spans="1:17" x14ac:dyDescent="0.2">
      <c r="D253" s="61"/>
      <c r="E253" s="61"/>
      <c r="F253" s="61"/>
      <c r="G253" s="61"/>
      <c r="H253" s="41"/>
      <c r="I253" s="88"/>
      <c r="J253"/>
      <c r="K253" s="42"/>
    </row>
    <row r="254" spans="1:17" x14ac:dyDescent="0.2">
      <c r="H254" s="41"/>
      <c r="I254" s="88"/>
      <c r="J254"/>
      <c r="K254" s="27"/>
    </row>
    <row r="255" spans="1:17" x14ac:dyDescent="0.2">
      <c r="H255" s="41"/>
      <c r="I255" s="88"/>
      <c r="J255"/>
      <c r="K255" s="27"/>
    </row>
    <row r="256" spans="1:17" x14ac:dyDescent="0.2">
      <c r="H256" s="41"/>
      <c r="I256" s="88"/>
      <c r="J256"/>
      <c r="K256" s="27"/>
    </row>
    <row r="257" spans="8:11" x14ac:dyDescent="0.2">
      <c r="H257" s="43"/>
      <c r="I257" s="90"/>
      <c r="J257"/>
      <c r="K257" s="44"/>
    </row>
    <row r="258" spans="8:11" x14ac:dyDescent="0.2">
      <c r="H258" s="26"/>
      <c r="I258" s="45"/>
      <c r="J258" s="45"/>
      <c r="K258" s="27"/>
    </row>
    <row r="259" spans="8:11" x14ac:dyDescent="0.2">
      <c r="H259" s="26"/>
      <c r="I259" s="45"/>
      <c r="J259" s="45"/>
      <c r="K259" s="27"/>
    </row>
    <row r="260" spans="8:11" x14ac:dyDescent="0.2">
      <c r="H260" s="26"/>
      <c r="I260" s="45"/>
      <c r="J260" s="45"/>
      <c r="K260" s="27"/>
    </row>
    <row r="261" spans="8:11" x14ac:dyDescent="0.2">
      <c r="H261" s="26"/>
      <c r="I261" s="70"/>
      <c r="J261"/>
      <c r="K261" s="27"/>
    </row>
    <row r="262" spans="8:11" x14ac:dyDescent="0.2">
      <c r="H262" s="26"/>
      <c r="I262" s="70"/>
      <c r="J262"/>
      <c r="K262" s="27"/>
    </row>
  </sheetData>
  <customSheetViews>
    <customSheetView guid="{D916705D-5F60-466F-8EBC-00890A40BBF6}" hiddenRows="1" topLeftCell="C1">
      <pane ySplit="19" topLeftCell="A20" activePane="bottomLeft" state="frozen"/>
      <selection pane="bottomLeft" activeCell="L23" sqref="L23"/>
      <pageMargins left="0.75" right="0.75" top="1" bottom="1" header="0.5" footer="0.5"/>
      <pageSetup paperSize="9" scale="90" orientation="landscape" r:id="rId1"/>
      <headerFooter alignWithMargins="0"/>
    </customSheetView>
    <customSheetView guid="{A743F9C7-8B89-4E8F-B91F-1FFB859064F2}" scale="85" hiddenRows="1" topLeftCell="B1">
      <pane ySplit="19" topLeftCell="A173" activePane="bottomLeft" state="frozen"/>
      <selection pane="bottomLeft" activeCell="B1" sqref="A1:XFD1048576"/>
      <pageMargins left="0.75" right="0.75" top="1" bottom="1" header="0.5" footer="0.5"/>
      <pageSetup paperSize="9" scale="90" orientation="landscape" r:id="rId2"/>
      <headerFooter alignWithMargins="0"/>
    </customSheetView>
    <customSheetView guid="{7FDDDD5D-ED8E-47A5-AFBE-0056D605C291}" scale="85" hiddenRows="1">
      <pane ySplit="19" topLeftCell="A20" activePane="bottomLeft" state="frozen"/>
      <selection pane="bottomLeft" activeCell="A14" sqref="A14"/>
      <pageMargins left="0.75" right="0.75" top="1" bottom="1" header="0.5" footer="0.5"/>
      <pageSetup paperSize="9" scale="90" orientation="landscape" r:id="rId3"/>
      <headerFooter alignWithMargins="0"/>
    </customSheetView>
    <customSheetView guid="{D735A0E3-67D4-4A47-94B7-B543B7FA080E}" hiddenRows="1" topLeftCell="C1">
      <pane ySplit="19" topLeftCell="A242" activePane="bottomLeft" state="frozen"/>
      <selection pane="bottomLeft" activeCell="D244" sqref="D244:G244"/>
      <pageMargins left="0.75" right="0.75" top="1" bottom="1" header="0.5" footer="0.5"/>
      <pageSetup paperSize="9" scale="90" orientation="landscape" r:id="rId4"/>
      <headerFooter alignWithMargins="0"/>
    </customSheetView>
    <customSheetView guid="{86462F47-30CD-4D77-8883-003B13E6B20D}" hiddenRows="1" topLeftCell="C1">
      <pane ySplit="19" topLeftCell="A20" activePane="bottomLeft" state="frozen"/>
      <selection pane="bottomLeft" activeCell="E27" sqref="E27"/>
      <pageMargins left="0.75" right="0.75" top="1" bottom="1" header="0.5" footer="0.5"/>
      <pageSetup paperSize="9" scale="90" orientation="landscape" r:id="rId5"/>
      <headerFooter alignWithMargins="0"/>
    </customSheetView>
    <customSheetView guid="{B47DA4C4-0401-4396-AB48-48E5D400F2EC}" hiddenRows="1">
      <pane ySplit="19" topLeftCell="A202" activePane="bottomLeft" state="frozen"/>
      <selection pane="bottomLeft" activeCell="D17" sqref="D17:K18"/>
      <pageMargins left="0.75" right="0.75" top="1" bottom="1" header="0.5" footer="0.5"/>
      <pageSetup paperSize="9" scale="90" orientation="landscape" r:id="rId6"/>
      <headerFooter alignWithMargins="0"/>
    </customSheetView>
  </customSheetViews>
  <pageMargins left="0.75" right="0.75" top="1" bottom="1" header="0.5" footer="0.5"/>
  <pageSetup paperSize="9" scale="90" orientation="landscape" r:id="rId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1"/>
  <sheetViews>
    <sheetView zoomScaleNormal="100" workbookViewId="0">
      <pane ySplit="17" topLeftCell="A99" activePane="bottomLeft" state="frozen"/>
      <selection pane="bottomLeft" activeCell="B14" sqref="B14"/>
    </sheetView>
  </sheetViews>
  <sheetFormatPr defaultRowHeight="12.75" x14ac:dyDescent="0.2"/>
  <cols>
    <col min="1" max="1" width="22.140625" customWidth="1"/>
    <col min="2" max="2" width="35.28515625" customWidth="1"/>
    <col min="3" max="3" width="26.140625" customWidth="1"/>
    <col min="4" max="4" width="13.28515625" style="127" customWidth="1"/>
    <col min="5" max="5" width="11.5703125" style="127" customWidth="1"/>
    <col min="6" max="6" width="11.140625" style="30" customWidth="1"/>
    <col min="7" max="7" width="11.7109375" style="30" customWidth="1"/>
    <col min="8" max="8" width="12" style="30" customWidth="1"/>
    <col min="9" max="9" width="11.140625" style="30" customWidth="1"/>
    <col min="10" max="10" width="16.140625" style="30" customWidth="1"/>
    <col min="11" max="11" width="12.85546875" style="30" customWidth="1"/>
    <col min="12" max="12" width="10.85546875" customWidth="1"/>
    <col min="13" max="14" width="11.5703125" customWidth="1"/>
    <col min="15" max="15" width="12" customWidth="1"/>
    <col min="16" max="16" width="13" customWidth="1"/>
    <col min="17" max="17" width="12.7109375" customWidth="1"/>
  </cols>
  <sheetData>
    <row r="1" spans="2:15" ht="16.5" customHeight="1" x14ac:dyDescent="0.25">
      <c r="I1" s="85"/>
      <c r="J1" s="85"/>
      <c r="K1" s="85"/>
      <c r="L1" s="85"/>
      <c r="M1" s="17" t="s">
        <v>16</v>
      </c>
      <c r="N1" s="17"/>
    </row>
    <row r="2" spans="2:15" ht="15.75" hidden="1" x14ac:dyDescent="0.25">
      <c r="B2" t="s">
        <v>0</v>
      </c>
      <c r="I2" s="85"/>
      <c r="J2" s="85"/>
      <c r="K2" s="85"/>
      <c r="L2" s="85"/>
      <c r="M2" s="17" t="s">
        <v>12</v>
      </c>
      <c r="N2" s="17"/>
      <c r="O2" s="17"/>
    </row>
    <row r="3" spans="2:15" ht="15.75" hidden="1" x14ac:dyDescent="0.25">
      <c r="I3" s="85"/>
      <c r="J3" s="85"/>
      <c r="K3" s="85"/>
      <c r="L3" s="85"/>
      <c r="M3" s="17" t="s">
        <v>13</v>
      </c>
      <c r="N3" s="17"/>
      <c r="O3" s="17"/>
    </row>
    <row r="4" spans="2:15" ht="15.75" hidden="1" x14ac:dyDescent="0.25">
      <c r="I4" s="32"/>
      <c r="J4" s="32"/>
      <c r="K4" s="32"/>
      <c r="L4" s="85"/>
      <c r="M4" s="17" t="s">
        <v>14</v>
      </c>
      <c r="N4" s="17"/>
      <c r="O4" s="17"/>
    </row>
    <row r="5" spans="2:15" ht="15.75" hidden="1" x14ac:dyDescent="0.25">
      <c r="I5" s="85"/>
      <c r="J5" s="85"/>
      <c r="K5" s="85"/>
      <c r="L5" s="85"/>
      <c r="M5" s="17" t="s">
        <v>15</v>
      </c>
      <c r="N5" s="17"/>
      <c r="O5" s="17"/>
    </row>
    <row r="6" spans="2:15" ht="15.75" hidden="1" x14ac:dyDescent="0.25">
      <c r="I6" s="85"/>
      <c r="J6" s="85"/>
      <c r="K6" s="85"/>
      <c r="L6" s="85"/>
      <c r="O6" s="17"/>
    </row>
    <row r="7" spans="2:15" ht="15.75" hidden="1" x14ac:dyDescent="0.25">
      <c r="I7" s="85"/>
      <c r="J7" s="85"/>
      <c r="K7" s="85"/>
      <c r="L7" s="85"/>
    </row>
    <row r="8" spans="2:15" ht="15.75" hidden="1" x14ac:dyDescent="0.25">
      <c r="I8" s="32"/>
      <c r="J8" s="32"/>
      <c r="K8" s="32"/>
    </row>
    <row r="9" spans="2:15" ht="12.75" hidden="1" customHeight="1" x14ac:dyDescent="0.2"/>
    <row r="10" spans="2:15" ht="12.75" hidden="1" customHeight="1" x14ac:dyDescent="0.25">
      <c r="B10" s="83"/>
      <c r="C10" s="83"/>
      <c r="D10" s="128"/>
      <c r="E10" s="128"/>
      <c r="F10" s="83"/>
      <c r="G10" s="83"/>
      <c r="H10" s="83"/>
      <c r="I10" s="83"/>
      <c r="J10" s="83"/>
      <c r="K10" s="83"/>
      <c r="L10" s="83"/>
      <c r="M10" s="83"/>
    </row>
    <row r="11" spans="2:15" ht="15.75" hidden="1" x14ac:dyDescent="0.25">
      <c r="B11" s="83"/>
      <c r="C11" s="83"/>
      <c r="D11" s="128"/>
      <c r="E11" s="128"/>
      <c r="F11" s="83"/>
      <c r="G11" s="83"/>
      <c r="H11" s="83"/>
      <c r="I11" s="83"/>
      <c r="J11" s="83"/>
      <c r="K11" s="83"/>
      <c r="L11" s="83"/>
      <c r="M11" s="83"/>
    </row>
    <row r="12" spans="2:15" ht="15.75" hidden="1" x14ac:dyDescent="0.25">
      <c r="B12" s="83"/>
      <c r="C12" s="83"/>
      <c r="D12" s="128"/>
      <c r="E12" s="128"/>
      <c r="F12" s="33"/>
      <c r="G12" s="33"/>
      <c r="H12" s="33"/>
      <c r="I12" s="33"/>
      <c r="J12" s="33"/>
      <c r="K12" s="34"/>
      <c r="L12" s="13"/>
      <c r="M12" s="13"/>
    </row>
    <row r="13" spans="2:15" ht="13.5" thickBot="1" x14ac:dyDescent="0.25">
      <c r="B13" s="84"/>
      <c r="C13" s="84"/>
      <c r="D13" s="129"/>
      <c r="E13" s="129"/>
      <c r="F13" s="84"/>
      <c r="G13" s="84"/>
      <c r="H13" s="84"/>
      <c r="I13" s="84"/>
      <c r="J13" s="84"/>
      <c r="K13" s="84"/>
      <c r="L13" s="84"/>
      <c r="M13" s="84"/>
    </row>
    <row r="14" spans="2:15" ht="16.5" thickBot="1" x14ac:dyDescent="0.3">
      <c r="B14" s="139" t="s">
        <v>606</v>
      </c>
      <c r="C14" s="81"/>
      <c r="D14" s="130"/>
      <c r="E14" s="130"/>
      <c r="F14" s="81"/>
      <c r="G14" s="81"/>
      <c r="H14" s="81"/>
      <c r="I14" s="81"/>
      <c r="J14" s="81"/>
      <c r="K14" s="81"/>
      <c r="L14" s="81"/>
      <c r="M14" s="82"/>
    </row>
    <row r="15" spans="2:15" ht="15.75" x14ac:dyDescent="0.25">
      <c r="B15" s="140"/>
      <c r="C15" s="140"/>
      <c r="D15" s="61"/>
      <c r="E15" s="61"/>
      <c r="F15" s="61"/>
      <c r="G15" s="61"/>
      <c r="H15" s="61"/>
      <c r="I15" s="61"/>
      <c r="J15" s="61"/>
      <c r="K15" s="61"/>
      <c r="L15" s="140"/>
      <c r="M15" s="140"/>
    </row>
    <row r="16" spans="2:15" ht="13.5" thickBot="1" x14ac:dyDescent="0.25">
      <c r="D16" s="30"/>
      <c r="E16" s="30"/>
    </row>
    <row r="17" spans="1:17" ht="127.5" customHeight="1" thickTop="1" thickBot="1" x14ac:dyDescent="0.25">
      <c r="A17" s="2" t="s">
        <v>1</v>
      </c>
      <c r="B17" s="2" t="s">
        <v>2</v>
      </c>
      <c r="C17" s="3" t="s">
        <v>3</v>
      </c>
      <c r="D17" s="131" t="s">
        <v>17</v>
      </c>
      <c r="E17" s="131"/>
      <c r="F17" s="66" t="s">
        <v>4</v>
      </c>
      <c r="G17" s="57"/>
      <c r="H17" s="79" t="s">
        <v>5</v>
      </c>
      <c r="I17" s="73"/>
      <c r="J17" s="79" t="s">
        <v>6</v>
      </c>
      <c r="K17" s="73"/>
      <c r="L17" s="72" t="s">
        <v>18</v>
      </c>
      <c r="M17" s="73"/>
      <c r="N17" s="72" t="s">
        <v>19</v>
      </c>
      <c r="O17" s="73"/>
      <c r="P17" s="72" t="s">
        <v>20</v>
      </c>
      <c r="Q17" s="73"/>
    </row>
    <row r="18" spans="1:17" ht="13.5" thickTop="1" x14ac:dyDescent="0.2">
      <c r="A18" s="4">
        <v>1</v>
      </c>
      <c r="B18" s="5">
        <v>2</v>
      </c>
      <c r="C18" s="6">
        <v>3</v>
      </c>
      <c r="D18" s="132">
        <v>4</v>
      </c>
      <c r="E18" s="133"/>
      <c r="F18" s="74">
        <v>5</v>
      </c>
      <c r="G18" s="78"/>
      <c r="H18" s="76">
        <v>6</v>
      </c>
      <c r="I18" s="78"/>
      <c r="J18" s="76">
        <v>7</v>
      </c>
      <c r="K18" s="78"/>
      <c r="L18" s="77">
        <v>8</v>
      </c>
      <c r="M18" s="78"/>
      <c r="N18" s="77">
        <v>9</v>
      </c>
      <c r="O18" s="78"/>
      <c r="P18" s="77">
        <v>10</v>
      </c>
      <c r="Q18" s="78"/>
    </row>
    <row r="19" spans="1:17" ht="12.75" customHeight="1" x14ac:dyDescent="0.2">
      <c r="A19" s="7"/>
      <c r="B19" s="7"/>
      <c r="C19" s="7"/>
      <c r="D19" s="60" t="s">
        <v>7</v>
      </c>
      <c r="E19" s="60" t="s">
        <v>8</v>
      </c>
      <c r="F19" s="70" t="s">
        <v>7</v>
      </c>
      <c r="G19" s="70" t="s">
        <v>8</v>
      </c>
      <c r="H19" s="70" t="s">
        <v>7</v>
      </c>
      <c r="I19" s="70" t="s">
        <v>8</v>
      </c>
      <c r="J19" s="70" t="s">
        <v>7</v>
      </c>
      <c r="K19" s="70" t="s">
        <v>8</v>
      </c>
      <c r="L19" s="8" t="s">
        <v>7</v>
      </c>
      <c r="M19" s="8" t="s">
        <v>9</v>
      </c>
      <c r="N19" s="8" t="s">
        <v>7</v>
      </c>
      <c r="O19" s="8" t="s">
        <v>9</v>
      </c>
      <c r="P19" s="8" t="s">
        <v>7</v>
      </c>
      <c r="Q19" s="8" t="s">
        <v>9</v>
      </c>
    </row>
    <row r="20" spans="1:17" ht="28.5" customHeight="1" x14ac:dyDescent="0.25">
      <c r="A20" s="28" t="s">
        <v>136</v>
      </c>
      <c r="B20" s="28" t="s">
        <v>353</v>
      </c>
      <c r="C20" s="92" t="s">
        <v>146</v>
      </c>
      <c r="D20" s="134"/>
      <c r="E20" s="60"/>
      <c r="F20" s="70"/>
      <c r="G20" s="70"/>
      <c r="H20" s="70"/>
      <c r="I20" s="70"/>
      <c r="J20" s="70"/>
      <c r="K20" s="70"/>
      <c r="L20" s="8"/>
      <c r="M20" s="8"/>
      <c r="N20" s="8"/>
      <c r="O20" s="8"/>
      <c r="P20" s="8"/>
      <c r="Q20" s="8"/>
    </row>
    <row r="21" spans="1:17" ht="12" customHeight="1" x14ac:dyDescent="0.25">
      <c r="A21" s="18"/>
      <c r="B21" s="18"/>
      <c r="C21" s="18" t="s">
        <v>300</v>
      </c>
      <c r="D21" s="59">
        <v>3</v>
      </c>
      <c r="E21" s="59">
        <v>40</v>
      </c>
      <c r="F21" s="31"/>
      <c r="G21" s="31"/>
      <c r="H21" s="63"/>
      <c r="I21" s="24"/>
      <c r="J21" s="31"/>
      <c r="K21" s="31"/>
      <c r="L21" s="8"/>
      <c r="M21" s="8"/>
      <c r="N21" s="8"/>
      <c r="O21" s="8"/>
      <c r="P21" s="8"/>
      <c r="Q21" s="8"/>
    </row>
    <row r="22" spans="1:17" ht="12" customHeight="1" x14ac:dyDescent="0.25">
      <c r="A22" s="18"/>
      <c r="B22" s="18"/>
      <c r="C22" s="18" t="s">
        <v>301</v>
      </c>
      <c r="D22" s="59">
        <v>1</v>
      </c>
      <c r="E22" s="59">
        <v>5</v>
      </c>
      <c r="F22" s="31"/>
      <c r="G22" s="31"/>
      <c r="H22" s="63"/>
      <c r="I22" s="24"/>
      <c r="J22" s="31"/>
      <c r="K22" s="31"/>
      <c r="L22" s="8"/>
      <c r="M22" s="8"/>
      <c r="N22" s="8"/>
      <c r="O22" s="8"/>
      <c r="P22" s="8"/>
      <c r="Q22" s="8"/>
    </row>
    <row r="23" spans="1:17" ht="24.75" customHeight="1" x14ac:dyDescent="0.25">
      <c r="A23" s="18"/>
      <c r="B23" s="18"/>
      <c r="C23" s="18" t="s">
        <v>302</v>
      </c>
      <c r="D23" s="59">
        <v>3</v>
      </c>
      <c r="E23" s="59">
        <v>163</v>
      </c>
      <c r="F23" s="120"/>
      <c r="G23" s="120"/>
      <c r="H23" s="63"/>
      <c r="I23" s="24"/>
      <c r="J23" s="31"/>
      <c r="K23" s="31"/>
      <c r="L23" s="8"/>
      <c r="M23" s="8"/>
      <c r="N23" s="8"/>
      <c r="O23" s="8"/>
      <c r="P23" s="8"/>
      <c r="Q23" s="8"/>
    </row>
    <row r="24" spans="1:17" ht="24.75" customHeight="1" x14ac:dyDescent="0.25">
      <c r="A24" s="18"/>
      <c r="B24" s="18"/>
      <c r="C24" s="18" t="s">
        <v>303</v>
      </c>
      <c r="D24" s="59"/>
      <c r="E24" s="59"/>
      <c r="F24" s="31"/>
      <c r="G24" s="31"/>
      <c r="H24" s="63"/>
      <c r="I24" s="24"/>
      <c r="J24" s="31"/>
      <c r="K24" s="31"/>
      <c r="L24" s="8"/>
      <c r="M24" s="8"/>
      <c r="N24" s="8"/>
      <c r="O24" s="8"/>
      <c r="P24" s="8"/>
      <c r="Q24" s="8"/>
    </row>
    <row r="25" spans="1:17" ht="12.75" customHeight="1" x14ac:dyDescent="0.25">
      <c r="A25" s="18"/>
      <c r="B25" s="18"/>
      <c r="C25" s="18" t="s">
        <v>304</v>
      </c>
      <c r="D25" s="59"/>
      <c r="E25" s="59"/>
      <c r="F25" s="31"/>
      <c r="G25" s="31"/>
      <c r="H25" s="63"/>
      <c r="I25" s="24"/>
      <c r="J25" s="31"/>
      <c r="K25" s="31"/>
      <c r="L25" s="8"/>
      <c r="M25" s="8"/>
      <c r="N25" s="8"/>
      <c r="O25" s="8"/>
      <c r="P25" s="8"/>
      <c r="Q25" s="8"/>
    </row>
    <row r="26" spans="1:17" ht="11.25" customHeight="1" x14ac:dyDescent="0.25">
      <c r="A26" s="18"/>
      <c r="B26" s="18"/>
      <c r="C26" s="18" t="s">
        <v>305</v>
      </c>
      <c r="D26" s="59">
        <v>2</v>
      </c>
      <c r="E26" s="59">
        <v>10</v>
      </c>
      <c r="F26" s="31"/>
      <c r="G26" s="31"/>
      <c r="H26" s="63"/>
      <c r="I26" s="24"/>
      <c r="J26" s="31"/>
      <c r="K26" s="31"/>
      <c r="L26" s="8"/>
      <c r="M26" s="8"/>
      <c r="N26" s="8"/>
      <c r="O26" s="8"/>
      <c r="P26" s="8"/>
      <c r="Q26" s="8"/>
    </row>
    <row r="27" spans="1:17" ht="16.5" customHeight="1" x14ac:dyDescent="0.25">
      <c r="A27" s="18"/>
      <c r="B27" s="18"/>
      <c r="C27" s="18" t="s">
        <v>306</v>
      </c>
      <c r="D27" s="60">
        <v>5</v>
      </c>
      <c r="E27" s="60">
        <v>33</v>
      </c>
      <c r="F27" s="121"/>
      <c r="G27" s="121"/>
      <c r="H27" s="63"/>
      <c r="I27" s="70"/>
      <c r="J27" s="70"/>
      <c r="K27" s="70"/>
      <c r="L27" s="8"/>
      <c r="M27" s="8"/>
      <c r="N27" s="8"/>
      <c r="O27" s="8"/>
      <c r="P27" s="8"/>
      <c r="Q27" s="8"/>
    </row>
    <row r="28" spans="1:17" ht="12" customHeight="1" x14ac:dyDescent="0.25">
      <c r="A28" s="18"/>
      <c r="B28" s="18"/>
      <c r="C28" s="18" t="s">
        <v>307</v>
      </c>
      <c r="D28" s="59"/>
      <c r="E28" s="59"/>
      <c r="F28" s="31"/>
      <c r="G28" s="31"/>
      <c r="H28" s="63"/>
      <c r="I28" s="24"/>
      <c r="J28" s="31"/>
      <c r="K28" s="31"/>
      <c r="L28" s="8"/>
      <c r="M28" s="8"/>
      <c r="N28" s="8"/>
      <c r="O28" s="8"/>
      <c r="P28" s="8"/>
      <c r="Q28" s="8"/>
    </row>
    <row r="29" spans="1:17" ht="12.75" customHeight="1" x14ac:dyDescent="0.25">
      <c r="A29" s="18"/>
      <c r="B29" s="18"/>
      <c r="C29" s="18" t="s">
        <v>308</v>
      </c>
      <c r="D29" s="59"/>
      <c r="E29" s="59"/>
      <c r="F29" s="31"/>
      <c r="G29" s="31"/>
      <c r="H29" s="63"/>
      <c r="I29" s="24"/>
      <c r="J29" s="31"/>
      <c r="K29" s="31"/>
      <c r="L29" s="8"/>
      <c r="M29" s="8"/>
      <c r="N29" s="8"/>
      <c r="O29" s="8"/>
      <c r="P29" s="8"/>
      <c r="Q29" s="8"/>
    </row>
    <row r="30" spans="1:17" ht="12.75" customHeight="1" x14ac:dyDescent="0.25">
      <c r="A30" s="18"/>
      <c r="B30" s="18"/>
      <c r="C30" s="18" t="s">
        <v>309</v>
      </c>
      <c r="D30" s="59">
        <v>1</v>
      </c>
      <c r="E30" s="59">
        <v>4</v>
      </c>
      <c r="F30" s="31"/>
      <c r="G30" s="31"/>
      <c r="H30" s="63"/>
      <c r="I30" s="24"/>
      <c r="J30" s="31"/>
      <c r="K30" s="31"/>
      <c r="L30" s="8"/>
      <c r="M30" s="8"/>
      <c r="N30" s="8"/>
      <c r="O30" s="8"/>
      <c r="P30" s="8"/>
      <c r="Q30" s="8"/>
    </row>
    <row r="31" spans="1:17" ht="12.75" customHeight="1" x14ac:dyDescent="0.25">
      <c r="A31" s="18"/>
      <c r="B31" s="18"/>
      <c r="C31" s="18" t="s">
        <v>310</v>
      </c>
      <c r="D31" s="59">
        <v>1</v>
      </c>
      <c r="E31" s="59">
        <v>8</v>
      </c>
      <c r="F31" s="31"/>
      <c r="G31" s="31"/>
      <c r="H31" s="63"/>
      <c r="I31" s="24"/>
      <c r="J31" s="31"/>
      <c r="K31" s="31"/>
      <c r="L31" s="8"/>
      <c r="M31" s="8"/>
      <c r="N31" s="8"/>
      <c r="O31" s="8"/>
      <c r="P31" s="8"/>
      <c r="Q31" s="8"/>
    </row>
    <row r="32" spans="1:17" ht="12.75" customHeight="1" x14ac:dyDescent="0.25">
      <c r="A32" s="18"/>
      <c r="B32" s="18"/>
      <c r="C32" s="18" t="s">
        <v>311</v>
      </c>
      <c r="D32" s="59">
        <v>1</v>
      </c>
      <c r="E32" s="59">
        <v>5</v>
      </c>
      <c r="F32" s="31"/>
      <c r="G32" s="31"/>
      <c r="H32" s="63"/>
      <c r="I32" s="24"/>
      <c r="J32" s="31"/>
      <c r="K32" s="31"/>
      <c r="L32" s="8"/>
      <c r="M32" s="8"/>
      <c r="N32" s="8"/>
      <c r="O32" s="8"/>
      <c r="P32" s="8"/>
      <c r="Q32" s="8"/>
    </row>
    <row r="33" spans="1:17" ht="12.75" customHeight="1" x14ac:dyDescent="0.25">
      <c r="A33" s="18"/>
      <c r="B33" s="18"/>
      <c r="C33" s="18" t="s">
        <v>312</v>
      </c>
      <c r="D33" s="59">
        <v>1</v>
      </c>
      <c r="E33" s="59">
        <v>14</v>
      </c>
      <c r="F33" s="31"/>
      <c r="G33" s="31"/>
      <c r="H33" s="63"/>
      <c r="I33" s="24"/>
      <c r="J33" s="31"/>
      <c r="K33" s="31"/>
      <c r="L33" s="8"/>
      <c r="M33" s="8"/>
      <c r="N33" s="8"/>
      <c r="O33" s="8"/>
      <c r="P33" s="8"/>
      <c r="Q33" s="8"/>
    </row>
    <row r="34" spans="1:17" ht="12.75" customHeight="1" x14ac:dyDescent="0.25">
      <c r="A34" s="18"/>
      <c r="B34" s="18"/>
      <c r="C34" s="18" t="s">
        <v>313</v>
      </c>
      <c r="D34" s="60">
        <v>1</v>
      </c>
      <c r="E34" s="60">
        <v>10</v>
      </c>
      <c r="F34" s="70"/>
      <c r="G34" s="70"/>
      <c r="H34" s="63"/>
      <c r="I34" s="70"/>
      <c r="J34" s="70"/>
      <c r="K34" s="70"/>
      <c r="L34" s="8"/>
      <c r="M34" s="8"/>
      <c r="N34" s="8"/>
      <c r="O34" s="8"/>
      <c r="P34" s="8"/>
      <c r="Q34" s="8"/>
    </row>
    <row r="35" spans="1:17" ht="12.75" customHeight="1" x14ac:dyDescent="0.25">
      <c r="A35" s="18"/>
      <c r="B35" s="18"/>
      <c r="C35" s="18" t="s">
        <v>314</v>
      </c>
      <c r="D35" s="59"/>
      <c r="E35" s="59"/>
      <c r="F35" s="31"/>
      <c r="G35" s="31"/>
      <c r="H35" s="63"/>
      <c r="I35" s="24"/>
      <c r="J35" s="31"/>
      <c r="K35" s="31"/>
      <c r="L35" s="8"/>
      <c r="M35" s="8"/>
      <c r="N35" s="8"/>
      <c r="O35" s="8"/>
      <c r="P35" s="8"/>
      <c r="Q35" s="8"/>
    </row>
    <row r="36" spans="1:17" ht="12.75" customHeight="1" x14ac:dyDescent="0.25">
      <c r="A36" s="18"/>
      <c r="B36" s="18"/>
      <c r="C36" s="18" t="s">
        <v>315</v>
      </c>
      <c r="D36" s="59"/>
      <c r="E36" s="59"/>
      <c r="F36" s="31"/>
      <c r="G36" s="31"/>
      <c r="H36" s="63"/>
      <c r="I36" s="24"/>
      <c r="J36" s="31"/>
      <c r="K36" s="31"/>
      <c r="L36" s="8"/>
      <c r="M36" s="8"/>
      <c r="N36" s="8"/>
      <c r="O36" s="8"/>
      <c r="P36" s="8"/>
      <c r="Q36" s="8"/>
    </row>
    <row r="37" spans="1:17" ht="12.75" customHeight="1" x14ac:dyDescent="0.25">
      <c r="A37" s="18"/>
      <c r="B37" s="18"/>
      <c r="C37" s="18" t="s">
        <v>316</v>
      </c>
      <c r="D37" s="59">
        <v>2</v>
      </c>
      <c r="E37" s="59">
        <v>30</v>
      </c>
      <c r="F37" s="31"/>
      <c r="G37" s="31"/>
      <c r="H37" s="63"/>
      <c r="I37" s="24"/>
      <c r="J37" s="31"/>
      <c r="K37" s="31"/>
      <c r="L37" s="8"/>
      <c r="M37" s="8"/>
      <c r="N37" s="8"/>
      <c r="O37" s="8"/>
      <c r="P37" s="8"/>
      <c r="Q37" s="8"/>
    </row>
    <row r="38" spans="1:17" ht="12.75" customHeight="1" x14ac:dyDescent="0.25">
      <c r="A38" s="18"/>
      <c r="B38" s="18"/>
      <c r="C38" s="18" t="s">
        <v>317</v>
      </c>
      <c r="D38" s="59"/>
      <c r="E38" s="59"/>
      <c r="F38" s="31"/>
      <c r="G38" s="31"/>
      <c r="H38" s="63"/>
      <c r="I38" s="24"/>
      <c r="J38" s="31"/>
      <c r="K38" s="31"/>
      <c r="L38" s="8"/>
      <c r="M38" s="8"/>
      <c r="N38" s="8"/>
      <c r="O38" s="8"/>
      <c r="P38" s="8"/>
      <c r="Q38" s="8"/>
    </row>
    <row r="39" spans="1:17" ht="12.75" customHeight="1" x14ac:dyDescent="0.25">
      <c r="A39" s="18"/>
      <c r="B39" s="18"/>
      <c r="C39" s="18" t="s">
        <v>318</v>
      </c>
      <c r="D39" s="59"/>
      <c r="E39" s="59"/>
      <c r="F39" s="31"/>
      <c r="G39" s="31"/>
      <c r="H39" s="63"/>
      <c r="I39" s="24"/>
      <c r="J39" s="31"/>
      <c r="K39" s="31"/>
      <c r="L39" s="8"/>
      <c r="M39" s="8"/>
      <c r="N39" s="8"/>
      <c r="O39" s="8"/>
      <c r="P39" s="8"/>
      <c r="Q39" s="8"/>
    </row>
    <row r="40" spans="1:17" ht="12.75" customHeight="1" x14ac:dyDescent="0.25">
      <c r="A40" s="18"/>
      <c r="B40" s="18"/>
      <c r="C40" s="18" t="s">
        <v>319</v>
      </c>
      <c r="D40" s="59">
        <v>9</v>
      </c>
      <c r="E40" s="59">
        <v>29</v>
      </c>
      <c r="F40" s="31"/>
      <c r="G40" s="31"/>
      <c r="H40" s="63"/>
      <c r="I40" s="24"/>
      <c r="J40" s="31"/>
      <c r="K40" s="31"/>
      <c r="L40" s="8"/>
      <c r="M40" s="8"/>
      <c r="N40" s="8"/>
      <c r="O40" s="8"/>
      <c r="P40" s="8"/>
      <c r="Q40" s="8"/>
    </row>
    <row r="41" spans="1:17" ht="12.75" customHeight="1" x14ac:dyDescent="0.25">
      <c r="A41" s="18"/>
      <c r="B41" s="18"/>
      <c r="C41" s="18" t="s">
        <v>320</v>
      </c>
      <c r="D41" s="59"/>
      <c r="E41" s="59"/>
      <c r="F41" s="31"/>
      <c r="G41" s="31"/>
      <c r="H41" s="63"/>
      <c r="I41" s="24"/>
      <c r="J41" s="31"/>
      <c r="K41" s="31"/>
      <c r="L41" s="8"/>
      <c r="M41" s="8"/>
      <c r="N41" s="8"/>
      <c r="O41" s="8"/>
      <c r="P41" s="8"/>
      <c r="Q41" s="8"/>
    </row>
    <row r="42" spans="1:17" ht="12.75" customHeight="1" x14ac:dyDescent="0.25">
      <c r="A42" s="18"/>
      <c r="B42" s="18"/>
      <c r="C42" s="18" t="s">
        <v>321</v>
      </c>
      <c r="D42" s="59"/>
      <c r="E42" s="59"/>
      <c r="F42" s="31"/>
      <c r="G42" s="31"/>
      <c r="H42" s="63"/>
      <c r="I42" s="24"/>
      <c r="J42" s="31"/>
      <c r="K42" s="31"/>
      <c r="L42" s="8"/>
      <c r="M42" s="8"/>
      <c r="N42" s="8"/>
      <c r="O42" s="8"/>
      <c r="P42" s="8"/>
      <c r="Q42" s="8"/>
    </row>
    <row r="43" spans="1:17" ht="12.75" customHeight="1" x14ac:dyDescent="0.25">
      <c r="A43" s="18"/>
      <c r="B43" s="18"/>
      <c r="C43" s="18" t="s">
        <v>322</v>
      </c>
      <c r="D43" s="59"/>
      <c r="E43" s="59"/>
      <c r="F43" s="31"/>
      <c r="G43" s="31"/>
      <c r="H43" s="63"/>
      <c r="I43" s="24"/>
      <c r="J43" s="31"/>
      <c r="K43" s="31"/>
      <c r="L43" s="8"/>
      <c r="M43" s="8"/>
      <c r="N43" s="8"/>
      <c r="O43" s="8"/>
      <c r="P43" s="8"/>
      <c r="Q43" s="8"/>
    </row>
    <row r="44" spans="1:17" ht="12.75" customHeight="1" x14ac:dyDescent="0.25">
      <c r="A44" s="18"/>
      <c r="B44" s="18"/>
      <c r="C44" s="18" t="s">
        <v>323</v>
      </c>
      <c r="D44" s="59"/>
      <c r="E44" s="59"/>
      <c r="F44" s="31"/>
      <c r="G44" s="31"/>
      <c r="H44" s="63"/>
      <c r="I44" s="24"/>
      <c r="J44" s="31"/>
      <c r="K44" s="31"/>
      <c r="L44" s="8"/>
      <c r="M44" s="8"/>
      <c r="N44" s="8"/>
      <c r="O44" s="8"/>
      <c r="P44" s="8"/>
      <c r="Q44" s="8"/>
    </row>
    <row r="45" spans="1:17" ht="12.75" customHeight="1" x14ac:dyDescent="0.25">
      <c r="A45" s="18"/>
      <c r="B45" s="18"/>
      <c r="C45" s="18" t="s">
        <v>324</v>
      </c>
      <c r="D45" s="59"/>
      <c r="E45" s="59"/>
      <c r="F45" s="31"/>
      <c r="G45" s="31"/>
      <c r="H45" s="63"/>
      <c r="I45" s="24"/>
      <c r="J45" s="31"/>
      <c r="K45" s="31"/>
      <c r="L45" s="8"/>
      <c r="M45" s="8"/>
      <c r="N45" s="8"/>
      <c r="O45" s="8"/>
      <c r="P45" s="8"/>
      <c r="Q45" s="8"/>
    </row>
    <row r="46" spans="1:17" ht="12.75" customHeight="1" x14ac:dyDescent="0.25">
      <c r="A46" s="18"/>
      <c r="B46" s="18"/>
      <c r="C46" s="18" t="s">
        <v>325</v>
      </c>
      <c r="D46" s="59">
        <v>1</v>
      </c>
      <c r="E46" s="59">
        <v>15</v>
      </c>
      <c r="F46" s="31"/>
      <c r="G46" s="31"/>
      <c r="H46" s="63"/>
      <c r="I46" s="24"/>
      <c r="J46" s="31"/>
      <c r="K46" s="31"/>
      <c r="L46" s="8"/>
      <c r="M46" s="8"/>
      <c r="N46" s="8"/>
      <c r="O46" s="8"/>
      <c r="P46" s="8"/>
      <c r="Q46" s="8"/>
    </row>
    <row r="47" spans="1:17" ht="12.75" customHeight="1" x14ac:dyDescent="0.25">
      <c r="A47" s="18"/>
      <c r="B47" s="18"/>
      <c r="C47" s="18" t="s">
        <v>326</v>
      </c>
      <c r="D47" s="59">
        <v>2</v>
      </c>
      <c r="E47" s="59">
        <v>15</v>
      </c>
      <c r="F47" s="70"/>
      <c r="G47" s="70"/>
      <c r="H47" s="63"/>
      <c r="I47" s="70"/>
      <c r="J47" s="70"/>
      <c r="K47" s="70"/>
      <c r="L47" s="8"/>
      <c r="M47" s="8"/>
      <c r="N47" s="8"/>
      <c r="O47" s="8"/>
      <c r="P47" s="8"/>
      <c r="Q47" s="8"/>
    </row>
    <row r="48" spans="1:17" ht="12.75" customHeight="1" x14ac:dyDescent="0.25">
      <c r="A48" s="18"/>
      <c r="B48" s="18"/>
      <c r="C48" s="18" t="s">
        <v>327</v>
      </c>
      <c r="D48" s="59"/>
      <c r="E48" s="59"/>
      <c r="F48" s="31"/>
      <c r="G48" s="31"/>
      <c r="H48" s="63"/>
      <c r="I48" s="24"/>
      <c r="J48" s="31"/>
      <c r="K48" s="31"/>
      <c r="L48" s="8"/>
      <c r="M48" s="8"/>
      <c r="N48" s="8"/>
      <c r="O48" s="8"/>
      <c r="P48" s="8"/>
      <c r="Q48" s="8"/>
    </row>
    <row r="49" spans="1:17" ht="12.75" customHeight="1" x14ac:dyDescent="0.25">
      <c r="A49" s="18"/>
      <c r="B49" s="18"/>
      <c r="C49" s="18" t="s">
        <v>328</v>
      </c>
      <c r="D49" s="59"/>
      <c r="E49" s="59"/>
      <c r="F49" s="31"/>
      <c r="G49" s="31"/>
      <c r="H49" s="63"/>
      <c r="I49" s="24"/>
      <c r="J49" s="31"/>
      <c r="K49" s="31"/>
      <c r="L49" s="8"/>
      <c r="M49" s="8"/>
      <c r="N49" s="8"/>
      <c r="O49" s="8"/>
      <c r="P49" s="8"/>
      <c r="Q49" s="8"/>
    </row>
    <row r="50" spans="1:17" ht="12.75" customHeight="1" x14ac:dyDescent="0.25">
      <c r="A50" s="18"/>
      <c r="B50" s="18"/>
      <c r="C50" s="18" t="s">
        <v>329</v>
      </c>
      <c r="D50" s="59">
        <v>2</v>
      </c>
      <c r="E50" s="59">
        <v>100</v>
      </c>
      <c r="F50" s="31"/>
      <c r="G50" s="31"/>
      <c r="H50" s="63"/>
      <c r="I50" s="24"/>
      <c r="J50" s="31"/>
      <c r="K50" s="31"/>
      <c r="L50" s="8"/>
      <c r="M50" s="8"/>
      <c r="N50" s="8"/>
      <c r="O50" s="8"/>
      <c r="P50" s="8"/>
      <c r="Q50" s="8"/>
    </row>
    <row r="51" spans="1:17" ht="12.75" customHeight="1" x14ac:dyDescent="0.25">
      <c r="A51" s="18"/>
      <c r="B51" s="18"/>
      <c r="C51" s="18" t="s">
        <v>330</v>
      </c>
      <c r="D51" s="59"/>
      <c r="E51" s="59"/>
      <c r="F51" s="31"/>
      <c r="G51" s="31"/>
      <c r="H51" s="63"/>
      <c r="I51" s="24"/>
      <c r="J51" s="31"/>
      <c r="K51" s="31"/>
      <c r="L51" s="8"/>
      <c r="M51" s="8"/>
      <c r="N51" s="8"/>
      <c r="O51" s="8"/>
      <c r="P51" s="8"/>
      <c r="Q51" s="8"/>
    </row>
    <row r="52" spans="1:17" ht="12.75" customHeight="1" x14ac:dyDescent="0.25">
      <c r="A52" s="18"/>
      <c r="B52" s="18"/>
      <c r="C52" s="18" t="s">
        <v>331</v>
      </c>
      <c r="D52" s="59">
        <v>2</v>
      </c>
      <c r="E52" s="59">
        <v>9</v>
      </c>
      <c r="F52" s="31"/>
      <c r="G52" s="31"/>
      <c r="H52" s="63"/>
      <c r="I52" s="24"/>
      <c r="J52" s="31"/>
      <c r="K52" s="31"/>
      <c r="L52" s="8"/>
      <c r="M52" s="8"/>
      <c r="N52" s="8"/>
      <c r="O52" s="8"/>
      <c r="P52" s="8"/>
      <c r="Q52" s="8"/>
    </row>
    <row r="53" spans="1:17" ht="12.75" customHeight="1" x14ac:dyDescent="0.25">
      <c r="A53" s="18"/>
      <c r="B53" s="18"/>
      <c r="C53" s="18" t="s">
        <v>332</v>
      </c>
      <c r="D53" s="59"/>
      <c r="E53" s="59"/>
      <c r="F53" s="31"/>
      <c r="G53" s="31"/>
      <c r="H53" s="63"/>
      <c r="I53" s="24"/>
      <c r="J53" s="31"/>
      <c r="K53" s="31"/>
      <c r="L53" s="8"/>
      <c r="M53" s="8"/>
      <c r="N53" s="8"/>
      <c r="O53" s="8"/>
      <c r="P53" s="8"/>
      <c r="Q53" s="8"/>
    </row>
    <row r="54" spans="1:17" ht="12.75" customHeight="1" x14ac:dyDescent="0.25">
      <c r="A54" s="18"/>
      <c r="B54" s="18"/>
      <c r="C54" s="18" t="s">
        <v>333</v>
      </c>
      <c r="D54" s="59"/>
      <c r="E54" s="59"/>
      <c r="F54" s="31"/>
      <c r="G54" s="31"/>
      <c r="H54" s="63"/>
      <c r="I54" s="24"/>
      <c r="J54" s="31"/>
      <c r="K54" s="31"/>
      <c r="L54" s="8"/>
      <c r="M54" s="8"/>
      <c r="N54" s="8"/>
      <c r="O54" s="8"/>
      <c r="P54" s="8"/>
      <c r="Q54" s="8"/>
    </row>
    <row r="55" spans="1:17" ht="12.75" customHeight="1" x14ac:dyDescent="0.25">
      <c r="A55" s="18"/>
      <c r="B55" s="18"/>
      <c r="C55" s="18" t="s">
        <v>334</v>
      </c>
      <c r="D55" s="59"/>
      <c r="E55" s="59"/>
      <c r="F55" s="31"/>
      <c r="G55" s="31"/>
      <c r="H55" s="63"/>
      <c r="I55" s="24"/>
      <c r="J55" s="31"/>
      <c r="K55" s="31"/>
      <c r="L55" s="8"/>
      <c r="M55" s="8"/>
      <c r="N55" s="8"/>
      <c r="O55" s="8"/>
      <c r="P55" s="8"/>
      <c r="Q55" s="8"/>
    </row>
    <row r="56" spans="1:17" ht="12.75" customHeight="1" x14ac:dyDescent="0.25">
      <c r="A56" s="18"/>
      <c r="B56" s="18"/>
      <c r="C56" s="18" t="s">
        <v>335</v>
      </c>
      <c r="D56" s="59"/>
      <c r="E56" s="59"/>
      <c r="F56" s="31"/>
      <c r="G56" s="31"/>
      <c r="H56" s="63"/>
      <c r="I56" s="24"/>
      <c r="J56" s="31"/>
      <c r="K56" s="31"/>
      <c r="L56" s="8"/>
      <c r="M56" s="8"/>
      <c r="N56" s="8"/>
      <c r="O56" s="8"/>
      <c r="P56" s="8"/>
      <c r="Q56" s="8"/>
    </row>
    <row r="57" spans="1:17" ht="12.75" customHeight="1" x14ac:dyDescent="0.25">
      <c r="A57" s="18"/>
      <c r="B57" s="18"/>
      <c r="C57" s="18" t="s">
        <v>336</v>
      </c>
      <c r="D57" s="60"/>
      <c r="E57" s="60"/>
      <c r="F57" s="70"/>
      <c r="G57" s="70"/>
      <c r="H57" s="63"/>
      <c r="I57" s="70"/>
      <c r="J57" s="70"/>
      <c r="K57" s="70"/>
      <c r="L57" s="8"/>
      <c r="M57" s="8"/>
      <c r="N57" s="8"/>
      <c r="O57" s="8"/>
      <c r="P57" s="8"/>
      <c r="Q57" s="8"/>
    </row>
    <row r="58" spans="1:17" ht="12.75" customHeight="1" x14ac:dyDescent="0.25">
      <c r="A58" s="18"/>
      <c r="B58" s="18"/>
      <c r="C58" s="18" t="s">
        <v>337</v>
      </c>
      <c r="D58" s="59">
        <v>1</v>
      </c>
      <c r="E58" s="59">
        <v>10</v>
      </c>
      <c r="F58" s="31"/>
      <c r="G58" s="31"/>
      <c r="H58" s="63"/>
      <c r="I58" s="24"/>
      <c r="J58" s="31"/>
      <c r="K58" s="31"/>
      <c r="L58" s="8"/>
      <c r="M58" s="8"/>
      <c r="N58" s="8"/>
      <c r="O58" s="8"/>
      <c r="P58" s="8"/>
      <c r="Q58" s="8"/>
    </row>
    <row r="59" spans="1:17" ht="12.75" customHeight="1" x14ac:dyDescent="0.25">
      <c r="A59" s="18"/>
      <c r="B59" s="18"/>
      <c r="C59" s="18" t="s">
        <v>338</v>
      </c>
      <c r="D59" s="59"/>
      <c r="E59" s="59"/>
      <c r="F59" s="31"/>
      <c r="G59" s="31"/>
      <c r="H59" s="63"/>
      <c r="I59" s="24"/>
      <c r="J59" s="31"/>
      <c r="K59" s="31"/>
      <c r="L59" s="8"/>
      <c r="M59" s="8"/>
      <c r="N59" s="8"/>
      <c r="O59" s="8"/>
      <c r="P59" s="8"/>
      <c r="Q59" s="8"/>
    </row>
    <row r="60" spans="1:17" ht="12.75" customHeight="1" x14ac:dyDescent="0.25">
      <c r="A60" s="18"/>
      <c r="B60" s="18"/>
      <c r="C60" s="18" t="s">
        <v>339</v>
      </c>
      <c r="D60" s="59"/>
      <c r="E60" s="59"/>
      <c r="F60" s="31"/>
      <c r="G60" s="31"/>
      <c r="H60" s="63"/>
      <c r="I60" s="24"/>
      <c r="J60" s="31"/>
      <c r="K60" s="31"/>
      <c r="L60" s="8"/>
      <c r="M60" s="8"/>
      <c r="N60" s="8"/>
      <c r="O60" s="8"/>
      <c r="P60" s="8"/>
      <c r="Q60" s="8"/>
    </row>
    <row r="61" spans="1:17" ht="12.75" customHeight="1" x14ac:dyDescent="0.25">
      <c r="A61" s="18"/>
      <c r="B61" s="18"/>
      <c r="C61" s="18" t="s">
        <v>372</v>
      </c>
      <c r="D61" s="59">
        <v>1</v>
      </c>
      <c r="E61" s="59">
        <v>102</v>
      </c>
      <c r="F61" s="31"/>
      <c r="G61" s="31"/>
      <c r="H61" s="63"/>
      <c r="I61" s="24"/>
      <c r="J61" s="31"/>
      <c r="K61" s="31"/>
      <c r="L61" s="8"/>
      <c r="M61" s="8"/>
      <c r="N61" s="8"/>
      <c r="O61" s="8"/>
      <c r="P61" s="8"/>
      <c r="Q61" s="8"/>
    </row>
    <row r="62" spans="1:17" ht="17.25" customHeight="1" x14ac:dyDescent="0.2">
      <c r="A62" s="18"/>
      <c r="B62" s="18"/>
      <c r="C62" s="19" t="s">
        <v>30</v>
      </c>
      <c r="D62" s="59">
        <f t="shared" ref="D62:Q62" si="0">SUM(D21:D61)</f>
        <v>39</v>
      </c>
      <c r="E62" s="59">
        <f t="shared" si="0"/>
        <v>602</v>
      </c>
      <c r="F62" s="59">
        <f t="shared" si="0"/>
        <v>0</v>
      </c>
      <c r="G62" s="59">
        <f t="shared" si="0"/>
        <v>0</v>
      </c>
      <c r="H62" s="31"/>
      <c r="I62" s="31">
        <f t="shared" si="0"/>
        <v>0</v>
      </c>
      <c r="J62" s="59">
        <f t="shared" si="0"/>
        <v>0</v>
      </c>
      <c r="K62" s="59">
        <f t="shared" si="0"/>
        <v>0</v>
      </c>
      <c r="L62" s="31">
        <f t="shared" si="0"/>
        <v>0</v>
      </c>
      <c r="M62" s="31">
        <f t="shared" si="0"/>
        <v>0</v>
      </c>
      <c r="N62" s="31">
        <f t="shared" si="0"/>
        <v>0</v>
      </c>
      <c r="O62" s="31">
        <f t="shared" si="0"/>
        <v>0</v>
      </c>
      <c r="P62" s="31">
        <f t="shared" si="0"/>
        <v>0</v>
      </c>
      <c r="Q62" s="31">
        <f t="shared" si="0"/>
        <v>0</v>
      </c>
    </row>
    <row r="63" spans="1:17" ht="15" x14ac:dyDescent="0.25">
      <c r="A63" s="18"/>
      <c r="B63" s="18"/>
      <c r="C63" s="92" t="s">
        <v>148</v>
      </c>
      <c r="D63" s="134"/>
      <c r="E63" s="59"/>
      <c r="F63" s="31"/>
      <c r="G63" s="31"/>
      <c r="H63" s="63"/>
      <c r="I63" s="24"/>
      <c r="J63" s="31"/>
      <c r="K63" s="31"/>
      <c r="L63" s="8"/>
      <c r="M63" s="8"/>
      <c r="N63" s="8"/>
      <c r="O63" s="8"/>
      <c r="P63" s="8"/>
      <c r="Q63" s="8"/>
    </row>
    <row r="64" spans="1:17" ht="12.75" customHeight="1" x14ac:dyDescent="0.25">
      <c r="A64" s="18"/>
      <c r="B64" s="48"/>
      <c r="C64" s="18" t="s">
        <v>344</v>
      </c>
      <c r="D64" s="59">
        <v>2</v>
      </c>
      <c r="E64" s="59">
        <v>20</v>
      </c>
      <c r="F64" s="31"/>
      <c r="G64" s="31"/>
      <c r="H64" s="63"/>
      <c r="I64" s="24"/>
      <c r="J64" s="31"/>
      <c r="K64" s="31"/>
      <c r="L64" s="8"/>
      <c r="M64" s="8"/>
      <c r="N64" s="8"/>
      <c r="O64" s="8"/>
      <c r="P64" s="8"/>
      <c r="Q64" s="8"/>
    </row>
    <row r="65" spans="1:17" ht="12.75" customHeight="1" x14ac:dyDescent="0.25">
      <c r="A65" s="18"/>
      <c r="B65" s="48"/>
      <c r="C65" s="18" t="s">
        <v>149</v>
      </c>
      <c r="D65" s="59"/>
      <c r="E65" s="59"/>
      <c r="F65" s="31"/>
      <c r="G65" s="31"/>
      <c r="H65" s="63"/>
      <c r="I65" s="24"/>
      <c r="J65" s="31"/>
      <c r="K65" s="31"/>
      <c r="L65" s="8"/>
      <c r="M65" s="8"/>
      <c r="N65" s="8"/>
      <c r="O65" s="8"/>
      <c r="P65" s="8"/>
      <c r="Q65" s="8"/>
    </row>
    <row r="66" spans="1:17" ht="12.75" customHeight="1" x14ac:dyDescent="0.25">
      <c r="A66" s="18"/>
      <c r="B66" s="48"/>
      <c r="C66" s="18" t="s">
        <v>150</v>
      </c>
      <c r="D66" s="59"/>
      <c r="E66" s="59"/>
      <c r="F66" s="31"/>
      <c r="G66" s="31"/>
      <c r="H66" s="63"/>
      <c r="I66" s="24"/>
      <c r="J66" s="31"/>
      <c r="K66" s="31"/>
      <c r="L66" s="8"/>
      <c r="M66" s="8"/>
      <c r="N66" s="8"/>
      <c r="O66" s="8"/>
      <c r="P66" s="8"/>
      <c r="Q66" s="8"/>
    </row>
    <row r="67" spans="1:17" ht="12.75" customHeight="1" x14ac:dyDescent="0.25">
      <c r="A67" s="18"/>
      <c r="B67" s="48"/>
      <c r="C67" s="18" t="s">
        <v>151</v>
      </c>
      <c r="D67" s="59"/>
      <c r="E67" s="59"/>
      <c r="F67" s="31"/>
      <c r="G67" s="31"/>
      <c r="H67" s="63"/>
      <c r="I67" s="24"/>
      <c r="J67" s="31"/>
      <c r="K67" s="31"/>
      <c r="L67" s="8"/>
      <c r="M67" s="8"/>
      <c r="N67" s="8"/>
      <c r="O67" s="8"/>
      <c r="P67" s="8"/>
      <c r="Q67" s="8"/>
    </row>
    <row r="68" spans="1:17" ht="12.75" customHeight="1" x14ac:dyDescent="0.25">
      <c r="A68" s="18"/>
      <c r="B68" s="48"/>
      <c r="C68" s="18" t="s">
        <v>152</v>
      </c>
      <c r="D68" s="59"/>
      <c r="E68" s="59"/>
      <c r="F68" s="31"/>
      <c r="G68" s="31"/>
      <c r="H68" s="63"/>
      <c r="I68" s="24"/>
      <c r="J68" s="31"/>
      <c r="K68" s="31"/>
      <c r="L68" s="8"/>
      <c r="M68" s="8"/>
      <c r="N68" s="8"/>
      <c r="O68" s="8"/>
      <c r="P68" s="8"/>
      <c r="Q68" s="8"/>
    </row>
    <row r="69" spans="1:17" ht="12.75" customHeight="1" x14ac:dyDescent="0.25">
      <c r="A69" s="18"/>
      <c r="B69" s="48"/>
      <c r="C69" s="18" t="s">
        <v>345</v>
      </c>
      <c r="D69" s="59"/>
      <c r="E69" s="59"/>
      <c r="F69" s="31"/>
      <c r="G69" s="31"/>
      <c r="H69" s="63"/>
      <c r="I69" s="24"/>
      <c r="J69" s="31"/>
      <c r="K69" s="31"/>
      <c r="L69" s="8"/>
      <c r="M69" s="8"/>
      <c r="N69" s="8"/>
      <c r="O69" s="8"/>
      <c r="P69" s="8"/>
      <c r="Q69" s="8"/>
    </row>
    <row r="70" spans="1:17" ht="12.75" customHeight="1" x14ac:dyDescent="0.25">
      <c r="A70" s="18"/>
      <c r="B70" s="48"/>
      <c r="C70" s="18" t="s">
        <v>153</v>
      </c>
      <c r="D70" s="59">
        <v>1</v>
      </c>
      <c r="E70" s="59">
        <v>15</v>
      </c>
      <c r="F70" s="31"/>
      <c r="G70" s="31"/>
      <c r="H70" s="63"/>
      <c r="I70" s="24"/>
      <c r="J70" s="31"/>
      <c r="K70" s="31"/>
      <c r="L70" s="8"/>
      <c r="M70" s="8"/>
      <c r="N70" s="8"/>
      <c r="O70" s="8"/>
      <c r="P70" s="8"/>
      <c r="Q70" s="8"/>
    </row>
    <row r="71" spans="1:17" ht="12.75" customHeight="1" x14ac:dyDescent="0.25">
      <c r="A71" s="18"/>
      <c r="B71" s="48"/>
      <c r="C71" s="18" t="s">
        <v>155</v>
      </c>
      <c r="D71" s="59"/>
      <c r="E71" s="59"/>
      <c r="F71" s="31"/>
      <c r="G71" s="31"/>
      <c r="H71" s="63"/>
      <c r="I71" s="24"/>
      <c r="J71" s="31"/>
      <c r="K71" s="31"/>
      <c r="L71" s="8"/>
      <c r="M71" s="8"/>
      <c r="N71" s="8"/>
      <c r="O71" s="8"/>
      <c r="P71" s="8"/>
      <c r="Q71" s="8"/>
    </row>
    <row r="72" spans="1:17" ht="12.75" customHeight="1" x14ac:dyDescent="0.25">
      <c r="A72" s="18"/>
      <c r="B72" s="48"/>
      <c r="C72" s="18" t="s">
        <v>433</v>
      </c>
      <c r="D72" s="59"/>
      <c r="E72" s="59"/>
      <c r="F72" s="31"/>
      <c r="G72" s="31"/>
      <c r="H72" s="63"/>
      <c r="I72" s="24"/>
      <c r="J72" s="31"/>
      <c r="K72" s="31"/>
      <c r="L72" s="8"/>
      <c r="M72" s="8"/>
      <c r="N72" s="8"/>
      <c r="O72" s="8"/>
      <c r="P72" s="8"/>
      <c r="Q72" s="8"/>
    </row>
    <row r="73" spans="1:17" ht="12.75" customHeight="1" x14ac:dyDescent="0.25">
      <c r="A73" s="18"/>
      <c r="B73" s="48"/>
      <c r="C73" s="18" t="s">
        <v>147</v>
      </c>
      <c r="D73" s="59"/>
      <c r="E73" s="59"/>
      <c r="F73" s="31"/>
      <c r="G73" s="31"/>
      <c r="H73" s="63"/>
      <c r="I73" s="24"/>
      <c r="J73" s="31"/>
      <c r="K73" s="31"/>
      <c r="L73" s="8"/>
      <c r="M73" s="8"/>
      <c r="N73" s="8"/>
      <c r="O73" s="8"/>
      <c r="P73" s="8"/>
      <c r="Q73" s="8"/>
    </row>
    <row r="74" spans="1:17" ht="12.75" customHeight="1" x14ac:dyDescent="0.25">
      <c r="A74" s="18"/>
      <c r="B74" s="48"/>
      <c r="C74" s="18" t="s">
        <v>156</v>
      </c>
      <c r="D74" s="59"/>
      <c r="E74" s="59"/>
      <c r="F74" s="31"/>
      <c r="G74" s="31"/>
      <c r="H74" s="63"/>
      <c r="I74" s="24"/>
      <c r="J74" s="31"/>
      <c r="K74" s="31"/>
      <c r="L74" s="8"/>
      <c r="M74" s="8"/>
      <c r="N74" s="8"/>
      <c r="O74" s="8"/>
      <c r="P74" s="8"/>
      <c r="Q74" s="8"/>
    </row>
    <row r="75" spans="1:17" ht="12.75" customHeight="1" x14ac:dyDescent="0.25">
      <c r="A75" s="18"/>
      <c r="B75" s="48"/>
      <c r="C75" s="18" t="s">
        <v>157</v>
      </c>
      <c r="D75" s="59">
        <v>5</v>
      </c>
      <c r="E75" s="59">
        <v>17.5</v>
      </c>
      <c r="F75" s="31"/>
      <c r="G75" s="31"/>
      <c r="H75" s="63"/>
      <c r="I75" s="24"/>
      <c r="J75" s="31"/>
      <c r="K75" s="31"/>
      <c r="L75" s="8"/>
      <c r="M75" s="8"/>
      <c r="N75" s="8"/>
      <c r="O75" s="8"/>
      <c r="P75" s="8"/>
      <c r="Q75" s="8"/>
    </row>
    <row r="76" spans="1:17" ht="12.75" customHeight="1" x14ac:dyDescent="0.25">
      <c r="A76" s="18"/>
      <c r="B76" s="48"/>
      <c r="C76" s="18" t="s">
        <v>158</v>
      </c>
      <c r="D76" s="59"/>
      <c r="E76" s="59"/>
      <c r="F76" s="31"/>
      <c r="G76" s="31"/>
      <c r="H76" s="63"/>
      <c r="I76" s="24"/>
      <c r="J76" s="31"/>
      <c r="K76" s="31"/>
      <c r="L76" s="8"/>
      <c r="M76" s="8"/>
      <c r="N76" s="8"/>
      <c r="O76" s="8"/>
      <c r="P76" s="8"/>
      <c r="Q76" s="8"/>
    </row>
    <row r="77" spans="1:17" ht="12.75" customHeight="1" x14ac:dyDescent="0.25">
      <c r="A77" s="18"/>
      <c r="B77" s="48"/>
      <c r="C77" s="18" t="s">
        <v>159</v>
      </c>
      <c r="D77" s="59"/>
      <c r="E77" s="59"/>
      <c r="F77" s="31"/>
      <c r="G77" s="31"/>
      <c r="H77" s="63"/>
      <c r="I77" s="24"/>
      <c r="J77" s="31"/>
      <c r="K77" s="31"/>
      <c r="L77" s="8"/>
      <c r="M77" s="8"/>
      <c r="N77" s="8"/>
      <c r="O77" s="8"/>
      <c r="P77" s="8"/>
      <c r="Q77" s="8"/>
    </row>
    <row r="78" spans="1:17" ht="12.75" customHeight="1" x14ac:dyDescent="0.25">
      <c r="A78" s="18"/>
      <c r="B78" s="48"/>
      <c r="C78" s="18" t="s">
        <v>160</v>
      </c>
      <c r="D78" s="59"/>
      <c r="E78" s="59"/>
      <c r="F78" s="31"/>
      <c r="G78" s="31"/>
      <c r="H78" s="63"/>
      <c r="I78" s="24"/>
      <c r="J78" s="31"/>
      <c r="K78" s="31"/>
      <c r="L78" s="8"/>
      <c r="M78" s="8"/>
      <c r="N78" s="8"/>
      <c r="O78" s="8"/>
      <c r="P78" s="8"/>
      <c r="Q78" s="8"/>
    </row>
    <row r="79" spans="1:17" ht="12.75" customHeight="1" x14ac:dyDescent="0.25">
      <c r="A79" s="18"/>
      <c r="B79" s="48"/>
      <c r="C79" s="18" t="s">
        <v>161</v>
      </c>
      <c r="D79" s="59">
        <v>2</v>
      </c>
      <c r="E79" s="59">
        <v>14</v>
      </c>
      <c r="F79" s="31"/>
      <c r="G79" s="31"/>
      <c r="H79" s="63"/>
      <c r="I79" s="24"/>
      <c r="J79" s="31"/>
      <c r="K79" s="31"/>
      <c r="L79" s="8"/>
      <c r="M79" s="8"/>
      <c r="N79" s="8"/>
      <c r="O79" s="8"/>
      <c r="P79" s="8"/>
      <c r="Q79" s="8"/>
    </row>
    <row r="80" spans="1:17" ht="12.75" customHeight="1" x14ac:dyDescent="0.25">
      <c r="A80" s="18"/>
      <c r="B80" s="48"/>
      <c r="C80" s="18" t="s">
        <v>162</v>
      </c>
      <c r="D80" s="59"/>
      <c r="E80" s="59"/>
      <c r="F80" s="31"/>
      <c r="G80" s="31"/>
      <c r="H80" s="63"/>
      <c r="I80" s="24"/>
      <c r="J80" s="31"/>
      <c r="K80" s="31"/>
      <c r="L80" s="8"/>
      <c r="M80" s="8"/>
      <c r="N80" s="8"/>
      <c r="O80" s="8"/>
      <c r="P80" s="8"/>
      <c r="Q80" s="8"/>
    </row>
    <row r="81" spans="1:17" ht="12.75" customHeight="1" x14ac:dyDescent="0.25">
      <c r="A81" s="18"/>
      <c r="B81" s="48"/>
      <c r="C81" s="18" t="s">
        <v>163</v>
      </c>
      <c r="D81" s="59"/>
      <c r="E81" s="59"/>
      <c r="F81" s="31"/>
      <c r="G81" s="31"/>
      <c r="H81" s="63"/>
      <c r="I81" s="24"/>
      <c r="J81" s="31"/>
      <c r="K81" s="31"/>
      <c r="L81" s="8"/>
      <c r="M81" s="8"/>
      <c r="N81" s="8"/>
      <c r="O81" s="8"/>
      <c r="P81" s="8"/>
      <c r="Q81" s="8"/>
    </row>
    <row r="82" spans="1:17" ht="12.75" customHeight="1" x14ac:dyDescent="0.25">
      <c r="A82" s="18"/>
      <c r="B82" s="48"/>
      <c r="C82" s="18" t="s">
        <v>346</v>
      </c>
      <c r="D82" s="59"/>
      <c r="E82" s="59"/>
      <c r="F82" s="31"/>
      <c r="G82" s="31"/>
      <c r="H82" s="63"/>
      <c r="I82" s="24"/>
      <c r="J82" s="31"/>
      <c r="K82" s="31"/>
      <c r="L82" s="8"/>
      <c r="M82" s="8"/>
      <c r="N82" s="8"/>
      <c r="O82" s="8"/>
      <c r="P82" s="8"/>
      <c r="Q82" s="8"/>
    </row>
    <row r="83" spans="1:17" ht="12.75" customHeight="1" x14ac:dyDescent="0.25">
      <c r="A83" s="18"/>
      <c r="B83" s="48"/>
      <c r="C83" s="18" t="s">
        <v>171</v>
      </c>
      <c r="D83" s="59"/>
      <c r="E83" s="59"/>
      <c r="F83" s="31"/>
      <c r="G83" s="31"/>
      <c r="H83" s="63"/>
      <c r="I83" s="24"/>
      <c r="J83" s="31"/>
      <c r="K83" s="31"/>
      <c r="L83" s="8"/>
      <c r="M83" s="8"/>
      <c r="N83" s="8"/>
      <c r="O83" s="8"/>
      <c r="P83" s="8"/>
      <c r="Q83" s="8"/>
    </row>
    <row r="84" spans="1:17" ht="12.75" customHeight="1" x14ac:dyDescent="0.25">
      <c r="A84" s="18"/>
      <c r="B84" s="48"/>
      <c r="C84" s="18" t="s">
        <v>164</v>
      </c>
      <c r="D84" s="59"/>
      <c r="E84" s="59"/>
      <c r="F84" s="31"/>
      <c r="G84" s="31"/>
      <c r="H84" s="63"/>
      <c r="I84" s="24"/>
      <c r="J84" s="31"/>
      <c r="K84" s="31"/>
      <c r="L84" s="8"/>
      <c r="M84" s="8"/>
      <c r="N84" s="8"/>
      <c r="O84" s="8"/>
      <c r="P84" s="8"/>
      <c r="Q84" s="8"/>
    </row>
    <row r="85" spans="1:17" ht="12.75" customHeight="1" x14ac:dyDescent="0.25">
      <c r="A85" s="18"/>
      <c r="B85" s="48"/>
      <c r="C85" s="18" t="s">
        <v>351</v>
      </c>
      <c r="D85" s="59"/>
      <c r="E85" s="59"/>
      <c r="F85" s="120"/>
      <c r="G85" s="120"/>
      <c r="H85" s="63"/>
      <c r="I85" s="24"/>
      <c r="J85" s="31"/>
      <c r="K85" s="31"/>
      <c r="L85" s="8"/>
      <c r="M85" s="8"/>
      <c r="N85" s="8"/>
      <c r="O85" s="8"/>
      <c r="P85" s="8"/>
      <c r="Q85" s="8"/>
    </row>
    <row r="86" spans="1:17" ht="12.75" customHeight="1" x14ac:dyDescent="0.25">
      <c r="A86" s="18"/>
      <c r="B86" s="48"/>
      <c r="C86" s="18" t="s">
        <v>165</v>
      </c>
      <c r="D86" s="59"/>
      <c r="E86" s="59"/>
      <c r="F86" s="31"/>
      <c r="G86" s="31"/>
      <c r="H86" s="63"/>
      <c r="I86" s="24"/>
      <c r="J86" s="31"/>
      <c r="K86" s="31"/>
      <c r="L86" s="8"/>
      <c r="M86" s="8"/>
      <c r="N86" s="8"/>
      <c r="O86" s="8"/>
      <c r="P86" s="8"/>
      <c r="Q86" s="8"/>
    </row>
    <row r="87" spans="1:17" ht="12.75" customHeight="1" x14ac:dyDescent="0.25">
      <c r="A87" s="18"/>
      <c r="B87" s="48"/>
      <c r="C87" s="18" t="s">
        <v>166</v>
      </c>
      <c r="D87" s="59"/>
      <c r="E87" s="59"/>
      <c r="F87" s="31"/>
      <c r="G87" s="31"/>
      <c r="H87" s="63"/>
      <c r="I87" s="24"/>
      <c r="J87" s="31"/>
      <c r="K87" s="31"/>
      <c r="L87" s="8"/>
      <c r="M87" s="8"/>
      <c r="N87" s="8"/>
      <c r="O87" s="8"/>
      <c r="P87" s="8"/>
      <c r="Q87" s="8"/>
    </row>
    <row r="88" spans="1:17" ht="12.75" customHeight="1" x14ac:dyDescent="0.25">
      <c r="A88" s="18"/>
      <c r="B88" s="48"/>
      <c r="C88" s="18" t="s">
        <v>347</v>
      </c>
      <c r="D88" s="59"/>
      <c r="E88" s="59"/>
      <c r="F88" s="31"/>
      <c r="G88" s="31"/>
      <c r="H88" s="63"/>
      <c r="I88" s="24"/>
      <c r="J88" s="31"/>
      <c r="K88" s="31"/>
      <c r="L88" s="8"/>
      <c r="M88" s="8"/>
      <c r="N88" s="8"/>
      <c r="O88" s="8"/>
      <c r="P88" s="8"/>
      <c r="Q88" s="8"/>
    </row>
    <row r="89" spans="1:17" ht="12.75" customHeight="1" x14ac:dyDescent="0.25">
      <c r="A89" s="18"/>
      <c r="B89" s="48"/>
      <c r="C89" s="18" t="s">
        <v>348</v>
      </c>
      <c r="D89" s="59"/>
      <c r="E89" s="59"/>
      <c r="F89" s="31"/>
      <c r="G89" s="31"/>
      <c r="H89" s="63"/>
      <c r="I89" s="24"/>
      <c r="J89" s="31"/>
      <c r="K89" s="31"/>
      <c r="L89" s="8"/>
      <c r="M89" s="8"/>
      <c r="N89" s="8"/>
      <c r="O89" s="8"/>
      <c r="P89" s="8"/>
      <c r="Q89" s="8"/>
    </row>
    <row r="90" spans="1:17" ht="12.75" customHeight="1" x14ac:dyDescent="0.25">
      <c r="A90" s="18"/>
      <c r="B90" s="48"/>
      <c r="C90" s="18" t="s">
        <v>167</v>
      </c>
      <c r="D90" s="59"/>
      <c r="E90" s="59"/>
      <c r="F90" s="31"/>
      <c r="G90" s="31"/>
      <c r="H90" s="63"/>
      <c r="I90" s="24"/>
      <c r="J90" s="31"/>
      <c r="K90" s="31"/>
      <c r="L90" s="8"/>
      <c r="M90" s="8"/>
      <c r="N90" s="8"/>
      <c r="O90" s="8"/>
      <c r="P90" s="8"/>
      <c r="Q90" s="8"/>
    </row>
    <row r="91" spans="1:17" ht="12.75" customHeight="1" x14ac:dyDescent="0.25">
      <c r="A91" s="18"/>
      <c r="B91" s="48"/>
      <c r="C91" s="18" t="s">
        <v>349</v>
      </c>
      <c r="D91" s="59"/>
      <c r="E91" s="59"/>
      <c r="F91" s="31"/>
      <c r="G91" s="31"/>
      <c r="H91" s="63"/>
      <c r="I91" s="24"/>
      <c r="J91" s="31"/>
      <c r="K91" s="31"/>
      <c r="L91" s="8"/>
      <c r="M91" s="8"/>
      <c r="N91" s="8"/>
      <c r="O91" s="8"/>
      <c r="P91" s="8"/>
      <c r="Q91" s="8"/>
    </row>
    <row r="92" spans="1:17" ht="12.75" customHeight="1" x14ac:dyDescent="0.25">
      <c r="A92" s="18"/>
      <c r="B92" s="48"/>
      <c r="C92" s="18" t="s">
        <v>168</v>
      </c>
      <c r="D92" s="59"/>
      <c r="E92" s="59"/>
      <c r="F92" s="31"/>
      <c r="G92" s="31"/>
      <c r="H92" s="63"/>
      <c r="I92" s="24"/>
      <c r="J92" s="31"/>
      <c r="K92" s="31"/>
      <c r="L92" s="8"/>
      <c r="M92" s="8"/>
      <c r="N92" s="8"/>
      <c r="O92" s="8"/>
      <c r="P92" s="8"/>
      <c r="Q92" s="8"/>
    </row>
    <row r="93" spans="1:17" ht="12.75" customHeight="1" x14ac:dyDescent="0.25">
      <c r="A93" s="18"/>
      <c r="B93" s="48"/>
      <c r="C93" s="18" t="s">
        <v>169</v>
      </c>
      <c r="D93" s="59"/>
      <c r="E93" s="59"/>
      <c r="F93" s="31"/>
      <c r="G93" s="31"/>
      <c r="H93" s="63"/>
      <c r="I93" s="24"/>
      <c r="J93" s="31"/>
      <c r="K93" s="31"/>
      <c r="L93" s="8"/>
      <c r="M93" s="8"/>
      <c r="N93" s="8"/>
      <c r="O93" s="8"/>
      <c r="P93" s="8"/>
      <c r="Q93" s="8"/>
    </row>
    <row r="94" spans="1:17" ht="12.75" customHeight="1" x14ac:dyDescent="0.25">
      <c r="A94" s="18"/>
      <c r="B94" s="48"/>
      <c r="C94" s="18" t="s">
        <v>352</v>
      </c>
      <c r="D94" s="59"/>
      <c r="E94" s="59"/>
      <c r="F94" s="31"/>
      <c r="G94" s="31"/>
      <c r="H94" s="63"/>
      <c r="I94" s="24"/>
      <c r="J94" s="31"/>
      <c r="K94" s="31"/>
      <c r="L94" s="8"/>
      <c r="M94" s="8"/>
      <c r="N94" s="8"/>
      <c r="O94" s="8"/>
      <c r="P94" s="8"/>
      <c r="Q94" s="8"/>
    </row>
    <row r="95" spans="1:17" ht="12.75" customHeight="1" x14ac:dyDescent="0.25">
      <c r="A95" s="18"/>
      <c r="B95" s="48"/>
      <c r="C95" s="18" t="s">
        <v>170</v>
      </c>
      <c r="D95" s="59"/>
      <c r="E95" s="59"/>
      <c r="F95" s="31"/>
      <c r="G95" s="31"/>
      <c r="H95" s="63"/>
      <c r="I95" s="24"/>
      <c r="J95" s="31"/>
      <c r="K95" s="31"/>
      <c r="L95" s="8"/>
      <c r="M95" s="8"/>
      <c r="N95" s="8"/>
      <c r="O95" s="8"/>
      <c r="P95" s="8"/>
      <c r="Q95" s="8"/>
    </row>
    <row r="96" spans="1:17" ht="12.75" customHeight="1" x14ac:dyDescent="0.25">
      <c r="A96" s="18"/>
      <c r="B96" s="48"/>
      <c r="C96" s="18" t="s">
        <v>350</v>
      </c>
      <c r="D96" s="59"/>
      <c r="E96" s="59"/>
      <c r="F96" s="31"/>
      <c r="G96" s="31"/>
      <c r="H96" s="63"/>
      <c r="I96" s="24"/>
      <c r="J96" s="31"/>
      <c r="K96" s="31"/>
      <c r="L96" s="8"/>
      <c r="M96" s="8"/>
      <c r="N96" s="8"/>
      <c r="O96" s="8"/>
      <c r="P96" s="8"/>
      <c r="Q96" s="8"/>
    </row>
    <row r="97" spans="1:17" ht="12.75" customHeight="1" x14ac:dyDescent="0.25">
      <c r="A97" s="18"/>
      <c r="B97" s="48"/>
      <c r="C97" s="18" t="s">
        <v>172</v>
      </c>
      <c r="D97" s="59"/>
      <c r="E97" s="59"/>
      <c r="F97" s="31"/>
      <c r="G97" s="31"/>
      <c r="H97" s="63"/>
      <c r="I97" s="24"/>
      <c r="J97" s="31"/>
      <c r="K97" s="31"/>
      <c r="L97" s="8"/>
      <c r="M97" s="8"/>
      <c r="N97" s="8"/>
      <c r="O97" s="8"/>
      <c r="P97" s="8"/>
      <c r="Q97" s="8"/>
    </row>
    <row r="98" spans="1:17" ht="12.75" customHeight="1" x14ac:dyDescent="0.25">
      <c r="A98" s="18"/>
      <c r="B98" s="48"/>
      <c r="C98" s="18" t="s">
        <v>173</v>
      </c>
      <c r="D98" s="59"/>
      <c r="E98" s="59"/>
      <c r="F98" s="31"/>
      <c r="G98" s="31"/>
      <c r="H98" s="63"/>
      <c r="I98" s="24"/>
      <c r="J98" s="31"/>
      <c r="K98" s="31"/>
      <c r="L98" s="8"/>
      <c r="M98" s="8"/>
      <c r="N98" s="8"/>
      <c r="O98" s="8"/>
      <c r="P98" s="8"/>
      <c r="Q98" s="8"/>
    </row>
    <row r="99" spans="1:17" ht="12.75" customHeight="1" x14ac:dyDescent="0.25">
      <c r="A99" s="18"/>
      <c r="B99" s="48"/>
      <c r="C99" s="46" t="s">
        <v>174</v>
      </c>
      <c r="D99" s="59"/>
      <c r="E99" s="59"/>
      <c r="F99" s="31"/>
      <c r="G99" s="31"/>
      <c r="H99" s="63"/>
      <c r="I99" s="24"/>
      <c r="J99" s="31"/>
      <c r="K99" s="31"/>
      <c r="L99" s="8"/>
      <c r="M99" s="8"/>
      <c r="N99" s="8"/>
      <c r="O99" s="8"/>
      <c r="P99" s="8"/>
      <c r="Q99" s="8"/>
    </row>
    <row r="100" spans="1:17" ht="22.5" customHeight="1" x14ac:dyDescent="0.2">
      <c r="A100" s="18"/>
      <c r="B100" s="18"/>
      <c r="C100" s="19" t="s">
        <v>30</v>
      </c>
      <c r="D100" s="59">
        <f t="shared" ref="D100:Q100" si="1">SUM(D64:D99)</f>
        <v>10</v>
      </c>
      <c r="E100" s="59">
        <f t="shared" si="1"/>
        <v>66.5</v>
      </c>
      <c r="F100" s="59">
        <f t="shared" si="1"/>
        <v>0</v>
      </c>
      <c r="G100" s="59">
        <f t="shared" si="1"/>
        <v>0</v>
      </c>
      <c r="H100" s="31"/>
      <c r="I100" s="31">
        <f t="shared" si="1"/>
        <v>0</v>
      </c>
      <c r="J100" s="31">
        <f t="shared" si="1"/>
        <v>0</v>
      </c>
      <c r="K100" s="31">
        <f t="shared" si="1"/>
        <v>0</v>
      </c>
      <c r="L100" s="31">
        <f t="shared" si="1"/>
        <v>0</v>
      </c>
      <c r="M100" s="31">
        <f t="shared" si="1"/>
        <v>0</v>
      </c>
      <c r="N100" s="31">
        <f t="shared" si="1"/>
        <v>0</v>
      </c>
      <c r="O100" s="31">
        <f t="shared" si="1"/>
        <v>0</v>
      </c>
      <c r="P100" s="31">
        <f t="shared" si="1"/>
        <v>0</v>
      </c>
      <c r="Q100" s="31">
        <f t="shared" si="1"/>
        <v>0</v>
      </c>
    </row>
    <row r="101" spans="1:17" ht="15" x14ac:dyDescent="0.25">
      <c r="A101" s="18"/>
      <c r="B101" s="18"/>
      <c r="C101" s="50" t="s">
        <v>219</v>
      </c>
      <c r="D101" s="59"/>
      <c r="E101" s="59"/>
      <c r="F101" s="31"/>
      <c r="G101" s="31"/>
      <c r="H101" s="63"/>
      <c r="I101" s="24"/>
      <c r="J101" s="31"/>
      <c r="K101" s="31"/>
      <c r="L101" s="8"/>
      <c r="M101" s="8"/>
      <c r="N101" s="8"/>
      <c r="O101" s="8"/>
      <c r="P101" s="8"/>
      <c r="Q101" s="8"/>
    </row>
    <row r="102" spans="1:17" ht="15" x14ac:dyDescent="0.25">
      <c r="A102" s="18"/>
      <c r="B102" s="48"/>
      <c r="C102" s="46" t="s">
        <v>175</v>
      </c>
      <c r="D102" s="59">
        <v>2</v>
      </c>
      <c r="E102" s="59">
        <v>18</v>
      </c>
      <c r="F102" s="31"/>
      <c r="G102" s="31"/>
      <c r="H102" s="63"/>
      <c r="I102" s="24"/>
      <c r="J102" s="31"/>
      <c r="K102" s="31"/>
      <c r="L102" s="8"/>
      <c r="M102" s="8"/>
      <c r="N102" s="8"/>
      <c r="O102" s="8"/>
      <c r="P102" s="8"/>
      <c r="Q102" s="8"/>
    </row>
    <row r="103" spans="1:17" ht="15" x14ac:dyDescent="0.25">
      <c r="A103" s="18"/>
      <c r="B103" s="48"/>
      <c r="C103" s="46" t="s">
        <v>176</v>
      </c>
      <c r="D103" s="59"/>
      <c r="E103" s="59"/>
      <c r="F103" s="31"/>
      <c r="G103" s="31"/>
      <c r="H103" s="63"/>
      <c r="I103" s="24"/>
      <c r="J103" s="31"/>
      <c r="K103" s="31"/>
      <c r="L103" s="8"/>
      <c r="M103" s="8"/>
      <c r="N103" s="8"/>
      <c r="O103" s="8"/>
      <c r="P103" s="8"/>
      <c r="Q103" s="8"/>
    </row>
    <row r="104" spans="1:17" ht="15" x14ac:dyDescent="0.25">
      <c r="A104" s="18"/>
      <c r="B104" s="48"/>
      <c r="C104" s="46" t="s">
        <v>177</v>
      </c>
      <c r="D104" s="59"/>
      <c r="E104" s="59"/>
      <c r="F104" s="31"/>
      <c r="G104" s="31"/>
      <c r="H104" s="63"/>
      <c r="I104" s="24"/>
      <c r="J104" s="31"/>
      <c r="K104" s="31"/>
      <c r="L104" s="8"/>
      <c r="M104" s="8"/>
      <c r="N104" s="8"/>
      <c r="O104" s="8"/>
      <c r="P104" s="8"/>
      <c r="Q104" s="8"/>
    </row>
    <row r="105" spans="1:17" ht="15" x14ac:dyDescent="0.25">
      <c r="A105" s="18"/>
      <c r="B105" s="48"/>
      <c r="C105" s="46" t="s">
        <v>178</v>
      </c>
      <c r="D105" s="59"/>
      <c r="E105" s="59"/>
      <c r="F105" s="31"/>
      <c r="G105" s="31"/>
      <c r="H105" s="63"/>
      <c r="I105" s="24"/>
      <c r="J105" s="31"/>
      <c r="K105" s="31"/>
      <c r="L105" s="8"/>
      <c r="M105" s="8"/>
      <c r="N105" s="8"/>
      <c r="O105" s="8"/>
      <c r="P105" s="8"/>
      <c r="Q105" s="8"/>
    </row>
    <row r="106" spans="1:17" ht="15" x14ac:dyDescent="0.25">
      <c r="A106" s="18"/>
      <c r="B106" s="48"/>
      <c r="C106" s="46" t="s">
        <v>179</v>
      </c>
      <c r="D106" s="59">
        <v>8</v>
      </c>
      <c r="E106" s="59">
        <v>29</v>
      </c>
      <c r="F106" s="31"/>
      <c r="G106" s="31"/>
      <c r="H106" s="63"/>
      <c r="I106" s="24"/>
      <c r="J106" s="31"/>
      <c r="K106" s="31"/>
      <c r="L106" s="8"/>
      <c r="M106" s="8"/>
      <c r="N106" s="8"/>
      <c r="O106" s="8"/>
      <c r="P106" s="8"/>
      <c r="Q106" s="8"/>
    </row>
    <row r="107" spans="1:17" ht="15" x14ac:dyDescent="0.25">
      <c r="A107" s="18"/>
      <c r="B107" s="48"/>
      <c r="C107" s="46" t="s">
        <v>180</v>
      </c>
      <c r="D107" s="59">
        <v>8</v>
      </c>
      <c r="E107" s="59">
        <v>40</v>
      </c>
      <c r="F107" s="31"/>
      <c r="G107" s="31"/>
      <c r="H107" s="63"/>
      <c r="I107" s="24"/>
      <c r="J107" s="31"/>
      <c r="K107" s="31"/>
      <c r="L107" s="8"/>
      <c r="M107" s="8"/>
      <c r="N107" s="8"/>
      <c r="O107" s="8"/>
      <c r="P107" s="8"/>
      <c r="Q107" s="8"/>
    </row>
    <row r="108" spans="1:17" ht="15" x14ac:dyDescent="0.25">
      <c r="A108" s="18"/>
      <c r="B108" s="48"/>
      <c r="C108" s="46" t="s">
        <v>181</v>
      </c>
      <c r="D108" s="59">
        <v>7</v>
      </c>
      <c r="E108" s="59">
        <v>36</v>
      </c>
      <c r="F108" s="31"/>
      <c r="G108" s="31"/>
      <c r="H108" s="63"/>
      <c r="I108" s="24"/>
      <c r="J108" s="31"/>
      <c r="K108" s="31"/>
      <c r="L108" s="8"/>
      <c r="M108" s="8"/>
      <c r="N108" s="8"/>
      <c r="O108" s="8"/>
      <c r="P108" s="8"/>
      <c r="Q108" s="8"/>
    </row>
    <row r="109" spans="1:17" ht="15" x14ac:dyDescent="0.25">
      <c r="A109" s="18"/>
      <c r="B109" s="48"/>
      <c r="C109" s="46" t="s">
        <v>182</v>
      </c>
      <c r="D109" s="59">
        <v>4</v>
      </c>
      <c r="E109" s="59">
        <v>17</v>
      </c>
      <c r="F109" s="31"/>
      <c r="G109" s="31"/>
      <c r="H109" s="63"/>
      <c r="I109" s="24"/>
      <c r="J109" s="31"/>
      <c r="K109" s="31"/>
      <c r="L109" s="8"/>
      <c r="M109" s="8"/>
      <c r="N109" s="8"/>
      <c r="O109" s="8"/>
      <c r="P109" s="8"/>
      <c r="Q109" s="8"/>
    </row>
    <row r="110" spans="1:17" ht="15" x14ac:dyDescent="0.25">
      <c r="A110" s="18"/>
      <c r="B110" s="48"/>
      <c r="C110" s="46" t="s">
        <v>183</v>
      </c>
      <c r="D110" s="59">
        <v>3</v>
      </c>
      <c r="E110" s="59">
        <v>12</v>
      </c>
      <c r="F110" s="31"/>
      <c r="G110" s="31"/>
      <c r="H110" s="63"/>
      <c r="I110" s="24"/>
      <c r="J110" s="31"/>
      <c r="K110" s="31"/>
      <c r="L110" s="8"/>
      <c r="M110" s="8"/>
      <c r="N110" s="8"/>
      <c r="O110" s="8"/>
      <c r="P110" s="8"/>
      <c r="Q110" s="8"/>
    </row>
    <row r="111" spans="1:17" ht="15" x14ac:dyDescent="0.25">
      <c r="A111" s="18"/>
      <c r="B111" s="48"/>
      <c r="C111" s="46" t="s">
        <v>184</v>
      </c>
      <c r="D111" s="59">
        <v>1</v>
      </c>
      <c r="E111" s="59">
        <v>5</v>
      </c>
      <c r="F111" s="31"/>
      <c r="G111" s="31"/>
      <c r="H111" s="63"/>
      <c r="I111" s="24"/>
      <c r="J111" s="31"/>
      <c r="K111" s="31"/>
      <c r="L111" s="8"/>
      <c r="M111" s="8"/>
      <c r="N111" s="8"/>
      <c r="O111" s="8"/>
      <c r="P111" s="8"/>
      <c r="Q111" s="8"/>
    </row>
    <row r="112" spans="1:17" ht="15" x14ac:dyDescent="0.25">
      <c r="A112" s="18"/>
      <c r="B112" s="48"/>
      <c r="C112" s="46" t="s">
        <v>185</v>
      </c>
      <c r="D112" s="59">
        <v>4</v>
      </c>
      <c r="E112" s="59">
        <v>14</v>
      </c>
      <c r="F112" s="31"/>
      <c r="G112" s="31"/>
      <c r="H112" s="63"/>
      <c r="I112" s="24"/>
      <c r="J112" s="31"/>
      <c r="K112" s="31"/>
      <c r="L112" s="8"/>
      <c r="M112" s="8"/>
      <c r="N112" s="8"/>
      <c r="O112" s="8"/>
      <c r="P112" s="8"/>
      <c r="Q112" s="8"/>
    </row>
    <row r="113" spans="1:17" ht="15" x14ac:dyDescent="0.25">
      <c r="A113" s="18"/>
      <c r="B113" s="48"/>
      <c r="C113" s="46" t="s">
        <v>186</v>
      </c>
      <c r="D113" s="59">
        <v>6</v>
      </c>
      <c r="E113" s="59">
        <v>20.5</v>
      </c>
      <c r="F113" s="31"/>
      <c r="G113" s="31"/>
      <c r="H113" s="63"/>
      <c r="I113" s="24"/>
      <c r="J113" s="31"/>
      <c r="K113" s="31"/>
      <c r="L113" s="8"/>
      <c r="M113" s="8"/>
      <c r="N113" s="8"/>
      <c r="O113" s="8"/>
      <c r="P113" s="8"/>
      <c r="Q113" s="8"/>
    </row>
    <row r="114" spans="1:17" ht="15" x14ac:dyDescent="0.25">
      <c r="A114" s="18"/>
      <c r="B114" s="48"/>
      <c r="C114" s="46" t="s">
        <v>187</v>
      </c>
      <c r="D114" s="59"/>
      <c r="E114" s="59"/>
      <c r="F114" s="31"/>
      <c r="G114" s="31"/>
      <c r="H114" s="63"/>
      <c r="I114" s="24"/>
      <c r="J114" s="31"/>
      <c r="K114" s="31"/>
      <c r="L114" s="8"/>
      <c r="M114" s="8"/>
      <c r="N114" s="8"/>
      <c r="O114" s="8"/>
      <c r="P114" s="8"/>
      <c r="Q114" s="8"/>
    </row>
    <row r="115" spans="1:17" ht="15" x14ac:dyDescent="0.25">
      <c r="A115" s="18"/>
      <c r="B115" s="48"/>
      <c r="C115" s="46" t="s">
        <v>188</v>
      </c>
      <c r="D115" s="59">
        <v>1</v>
      </c>
      <c r="E115" s="59">
        <v>3</v>
      </c>
      <c r="F115" s="31"/>
      <c r="G115" s="31"/>
      <c r="H115" s="63"/>
      <c r="I115" s="24"/>
      <c r="J115" s="31"/>
      <c r="K115" s="31"/>
      <c r="L115" s="8"/>
      <c r="M115" s="8"/>
      <c r="N115" s="8"/>
      <c r="O115" s="8"/>
      <c r="P115" s="8"/>
      <c r="Q115" s="8"/>
    </row>
    <row r="116" spans="1:17" ht="15" x14ac:dyDescent="0.25">
      <c r="A116" s="18"/>
      <c r="B116" s="48"/>
      <c r="C116" s="46" t="s">
        <v>189</v>
      </c>
      <c r="D116" s="59"/>
      <c r="E116" s="59"/>
      <c r="F116" s="31"/>
      <c r="G116" s="31"/>
      <c r="H116" s="63"/>
      <c r="I116" s="24"/>
      <c r="J116" s="31"/>
      <c r="K116" s="31"/>
      <c r="L116" s="8"/>
      <c r="M116" s="8"/>
      <c r="N116" s="8"/>
      <c r="O116" s="8"/>
      <c r="P116" s="8"/>
      <c r="Q116" s="8"/>
    </row>
    <row r="117" spans="1:17" ht="15" x14ac:dyDescent="0.25">
      <c r="A117" s="18"/>
      <c r="B117" s="48"/>
      <c r="C117" s="46" t="s">
        <v>190</v>
      </c>
      <c r="D117" s="59"/>
      <c r="E117" s="59"/>
      <c r="F117" s="31"/>
      <c r="G117" s="31"/>
      <c r="H117" s="63"/>
      <c r="I117" s="24"/>
      <c r="J117" s="31"/>
      <c r="K117" s="31"/>
      <c r="L117" s="8"/>
      <c r="M117" s="8"/>
      <c r="N117" s="8"/>
      <c r="O117" s="8"/>
      <c r="P117" s="8"/>
      <c r="Q117" s="8"/>
    </row>
    <row r="118" spans="1:17" ht="15" x14ac:dyDescent="0.25">
      <c r="A118" s="18"/>
      <c r="B118" s="48"/>
      <c r="C118" s="46" t="s">
        <v>191</v>
      </c>
      <c r="D118" s="59"/>
      <c r="E118" s="59"/>
      <c r="F118" s="31"/>
      <c r="G118" s="31"/>
      <c r="H118" s="63"/>
      <c r="I118" s="24"/>
      <c r="J118" s="31"/>
      <c r="K118" s="31"/>
      <c r="L118" s="8"/>
      <c r="M118" s="8"/>
      <c r="N118" s="8"/>
      <c r="O118" s="8"/>
      <c r="P118" s="8"/>
      <c r="Q118" s="8"/>
    </row>
    <row r="119" spans="1:17" ht="15" x14ac:dyDescent="0.25">
      <c r="A119" s="18"/>
      <c r="B119" s="48"/>
      <c r="C119" s="46" t="s">
        <v>192</v>
      </c>
      <c r="D119" s="59"/>
      <c r="E119" s="59"/>
      <c r="F119" s="59"/>
      <c r="G119" s="59"/>
      <c r="H119" s="63"/>
      <c r="I119" s="24"/>
      <c r="J119" s="31"/>
      <c r="K119" s="31"/>
      <c r="L119" s="8"/>
      <c r="M119" s="8"/>
      <c r="N119" s="8"/>
      <c r="O119" s="8"/>
      <c r="P119" s="8"/>
      <c r="Q119" s="8"/>
    </row>
    <row r="120" spans="1:17" ht="15" x14ac:dyDescent="0.25">
      <c r="A120" s="18"/>
      <c r="B120" s="48"/>
      <c r="C120" s="46" t="s">
        <v>193</v>
      </c>
      <c r="D120" s="59">
        <v>4</v>
      </c>
      <c r="E120" s="59">
        <v>12</v>
      </c>
      <c r="F120" s="59"/>
      <c r="G120" s="59"/>
      <c r="H120" s="63"/>
      <c r="I120" s="24"/>
      <c r="J120" s="31"/>
      <c r="K120" s="31"/>
      <c r="L120" s="8"/>
      <c r="M120" s="8"/>
      <c r="N120" s="8"/>
      <c r="O120" s="8"/>
      <c r="P120" s="8"/>
      <c r="Q120" s="8"/>
    </row>
    <row r="121" spans="1:17" ht="15" x14ac:dyDescent="0.25">
      <c r="A121" s="18"/>
      <c r="B121" s="48"/>
      <c r="C121" s="46" t="s">
        <v>194</v>
      </c>
      <c r="D121" s="59">
        <v>3</v>
      </c>
      <c r="E121" s="59">
        <v>6</v>
      </c>
      <c r="F121" s="59"/>
      <c r="G121" s="59"/>
      <c r="H121" s="63"/>
      <c r="I121" s="24"/>
      <c r="J121" s="31"/>
      <c r="K121" s="31"/>
      <c r="L121" s="8"/>
      <c r="M121" s="8"/>
      <c r="N121" s="8"/>
      <c r="O121" s="8"/>
      <c r="P121" s="8"/>
      <c r="Q121" s="8"/>
    </row>
    <row r="122" spans="1:17" ht="15" x14ac:dyDescent="0.25">
      <c r="A122" s="18"/>
      <c r="B122" s="48"/>
      <c r="C122" s="46" t="s">
        <v>195</v>
      </c>
      <c r="D122" s="59">
        <v>1</v>
      </c>
      <c r="E122" s="59">
        <v>3</v>
      </c>
      <c r="F122" s="59"/>
      <c r="G122" s="59"/>
      <c r="H122" s="63"/>
      <c r="I122" s="24"/>
      <c r="J122" s="31"/>
      <c r="K122" s="31"/>
      <c r="L122" s="8"/>
      <c r="M122" s="8"/>
      <c r="N122" s="8"/>
      <c r="O122" s="8"/>
      <c r="P122" s="8"/>
      <c r="Q122" s="8"/>
    </row>
    <row r="123" spans="1:17" ht="15" x14ac:dyDescent="0.25">
      <c r="A123" s="18"/>
      <c r="B123" s="48"/>
      <c r="C123" s="46" t="s">
        <v>196</v>
      </c>
      <c r="D123" s="59"/>
      <c r="E123" s="59"/>
      <c r="F123" s="59"/>
      <c r="G123" s="59"/>
      <c r="H123" s="63"/>
      <c r="I123" s="24"/>
      <c r="J123" s="59"/>
      <c r="K123" s="59"/>
      <c r="L123" s="8"/>
      <c r="M123" s="8"/>
      <c r="N123" s="8"/>
      <c r="O123" s="8"/>
      <c r="P123" s="8"/>
      <c r="Q123" s="8"/>
    </row>
    <row r="124" spans="1:17" ht="12.75" customHeight="1" x14ac:dyDescent="0.25">
      <c r="A124" s="18"/>
      <c r="B124" s="48"/>
      <c r="C124" s="46" t="s">
        <v>197</v>
      </c>
      <c r="D124" s="59"/>
      <c r="E124" s="59"/>
      <c r="F124" s="59"/>
      <c r="G124" s="59"/>
      <c r="H124" s="63"/>
      <c r="I124" s="24"/>
      <c r="J124" s="31"/>
      <c r="K124" s="31"/>
      <c r="L124" s="8"/>
      <c r="M124" s="8"/>
      <c r="N124" s="8"/>
      <c r="O124" s="8"/>
      <c r="P124" s="8"/>
      <c r="Q124" s="8"/>
    </row>
    <row r="125" spans="1:17" ht="12.75" customHeight="1" x14ac:dyDescent="0.25">
      <c r="A125" s="18"/>
      <c r="B125" s="48"/>
      <c r="C125" s="46" t="s">
        <v>198</v>
      </c>
      <c r="D125" s="59"/>
      <c r="E125" s="59"/>
      <c r="F125" s="59"/>
      <c r="G125" s="59"/>
      <c r="H125" s="63"/>
      <c r="I125" s="24"/>
      <c r="J125" s="31"/>
      <c r="K125" s="31"/>
      <c r="L125" s="8"/>
      <c r="M125" s="8"/>
      <c r="N125" s="8"/>
      <c r="O125" s="8"/>
      <c r="P125" s="8"/>
      <c r="Q125" s="8"/>
    </row>
    <row r="126" spans="1:17" ht="12.75" customHeight="1" x14ac:dyDescent="0.25">
      <c r="A126" s="18"/>
      <c r="B126" s="48"/>
      <c r="C126" s="46" t="s">
        <v>199</v>
      </c>
      <c r="D126" s="59"/>
      <c r="E126" s="59"/>
      <c r="F126" s="59"/>
      <c r="G126" s="59"/>
      <c r="H126" s="63"/>
      <c r="I126" s="24"/>
      <c r="J126" s="31"/>
      <c r="K126" s="31"/>
      <c r="L126" s="8"/>
      <c r="M126" s="8"/>
      <c r="N126" s="8"/>
      <c r="O126" s="8"/>
      <c r="P126" s="8"/>
      <c r="Q126" s="8"/>
    </row>
    <row r="127" spans="1:17" ht="12.75" customHeight="1" x14ac:dyDescent="0.25">
      <c r="A127" s="18"/>
      <c r="B127" s="48"/>
      <c r="C127" s="46" t="s">
        <v>200</v>
      </c>
      <c r="D127" s="59"/>
      <c r="E127" s="59"/>
      <c r="F127" s="59"/>
      <c r="G127" s="59"/>
      <c r="H127" s="63"/>
      <c r="I127" s="24"/>
      <c r="J127" s="31"/>
      <c r="K127" s="31"/>
      <c r="L127" s="8"/>
      <c r="M127" s="8"/>
      <c r="N127" s="8"/>
      <c r="O127" s="8"/>
      <c r="P127" s="8"/>
      <c r="Q127" s="8"/>
    </row>
    <row r="128" spans="1:17" ht="12.75" customHeight="1" x14ac:dyDescent="0.25">
      <c r="A128" s="18"/>
      <c r="B128" s="48"/>
      <c r="C128" s="46" t="s">
        <v>201</v>
      </c>
      <c r="D128" s="59"/>
      <c r="E128" s="59"/>
      <c r="F128" s="59"/>
      <c r="G128" s="59"/>
      <c r="H128" s="63"/>
      <c r="I128" s="24"/>
      <c r="J128" s="31"/>
      <c r="K128" s="31"/>
      <c r="L128" s="8"/>
      <c r="M128" s="8"/>
      <c r="N128" s="8"/>
      <c r="O128" s="8"/>
      <c r="P128" s="8"/>
      <c r="Q128" s="8"/>
    </row>
    <row r="129" spans="1:17" ht="12.75" customHeight="1" x14ac:dyDescent="0.25">
      <c r="A129" s="18"/>
      <c r="B129" s="48"/>
      <c r="C129" s="18" t="s">
        <v>427</v>
      </c>
      <c r="D129" s="59"/>
      <c r="E129" s="59"/>
      <c r="F129" s="59"/>
      <c r="G129" s="59"/>
      <c r="H129" s="63"/>
      <c r="I129" s="24"/>
      <c r="J129" s="31"/>
      <c r="K129" s="31"/>
      <c r="L129" s="8"/>
      <c r="M129" s="8"/>
      <c r="N129" s="8"/>
      <c r="O129" s="8"/>
      <c r="P129" s="8"/>
      <c r="Q129" s="8"/>
    </row>
    <row r="130" spans="1:17" ht="12.75" customHeight="1" x14ac:dyDescent="0.25">
      <c r="A130" s="18"/>
      <c r="B130" s="48"/>
      <c r="C130" s="18" t="s">
        <v>428</v>
      </c>
      <c r="D130" s="59"/>
      <c r="E130" s="59"/>
      <c r="F130" s="59"/>
      <c r="G130" s="59"/>
      <c r="H130" s="63"/>
      <c r="I130" s="24"/>
      <c r="J130" s="31"/>
      <c r="K130" s="31"/>
      <c r="L130" s="8"/>
      <c r="M130" s="8"/>
      <c r="N130" s="8"/>
      <c r="O130" s="8"/>
      <c r="P130" s="8"/>
      <c r="Q130" s="8"/>
    </row>
    <row r="131" spans="1:17" ht="12.75" customHeight="1" x14ac:dyDescent="0.25">
      <c r="A131" s="18"/>
      <c r="B131" s="48"/>
      <c r="C131" s="46" t="s">
        <v>202</v>
      </c>
      <c r="D131" s="59"/>
      <c r="E131" s="59"/>
      <c r="F131" s="59"/>
      <c r="G131" s="59"/>
      <c r="H131" s="63"/>
      <c r="I131" s="24"/>
      <c r="J131" s="31"/>
      <c r="K131" s="31"/>
      <c r="L131" s="8"/>
      <c r="M131" s="8"/>
      <c r="N131" s="8"/>
      <c r="O131" s="8"/>
      <c r="P131" s="8"/>
      <c r="Q131" s="8"/>
    </row>
    <row r="132" spans="1:17" ht="12.75" customHeight="1" x14ac:dyDescent="0.25">
      <c r="A132" s="18"/>
      <c r="B132" s="48"/>
      <c r="C132" s="46" t="s">
        <v>203</v>
      </c>
      <c r="D132" s="59"/>
      <c r="E132" s="59"/>
      <c r="F132" s="59"/>
      <c r="G132" s="59"/>
      <c r="H132" s="63"/>
      <c r="I132" s="24"/>
      <c r="J132" s="31"/>
      <c r="K132" s="31"/>
      <c r="L132" s="8"/>
      <c r="M132" s="8"/>
      <c r="N132" s="8"/>
      <c r="O132" s="8"/>
      <c r="P132" s="8"/>
      <c r="Q132" s="8"/>
    </row>
    <row r="133" spans="1:17" ht="12.75" customHeight="1" x14ac:dyDescent="0.25">
      <c r="A133" s="18"/>
      <c r="B133" s="48"/>
      <c r="C133" s="18" t="s">
        <v>429</v>
      </c>
      <c r="D133" s="59"/>
      <c r="E133" s="59"/>
      <c r="F133" s="59"/>
      <c r="G133" s="59"/>
      <c r="H133" s="63"/>
      <c r="I133" s="24"/>
      <c r="J133" s="31"/>
      <c r="K133" s="31"/>
      <c r="L133" s="8"/>
      <c r="M133" s="8"/>
      <c r="N133" s="8"/>
      <c r="O133" s="8"/>
      <c r="P133" s="8"/>
      <c r="Q133" s="8"/>
    </row>
    <row r="134" spans="1:17" ht="12.75" customHeight="1" x14ac:dyDescent="0.25">
      <c r="A134" s="18"/>
      <c r="B134" s="48"/>
      <c r="C134" s="18" t="s">
        <v>430</v>
      </c>
      <c r="D134" s="59"/>
      <c r="E134" s="59"/>
      <c r="F134" s="59"/>
      <c r="G134" s="59"/>
      <c r="H134" s="63"/>
      <c r="I134" s="24"/>
      <c r="J134" s="31"/>
      <c r="K134" s="31"/>
      <c r="L134" s="8"/>
      <c r="M134" s="8"/>
      <c r="N134" s="8"/>
      <c r="O134" s="8"/>
      <c r="P134" s="8"/>
      <c r="Q134" s="8"/>
    </row>
    <row r="135" spans="1:17" ht="12.75" customHeight="1" x14ac:dyDescent="0.25">
      <c r="A135" s="18"/>
      <c r="B135" s="48"/>
      <c r="C135" s="46" t="s">
        <v>204</v>
      </c>
      <c r="D135" s="60"/>
      <c r="E135" s="60"/>
      <c r="F135" s="60"/>
      <c r="G135" s="60"/>
      <c r="H135" s="63"/>
      <c r="I135" s="70"/>
      <c r="J135" s="70"/>
      <c r="K135" s="70"/>
      <c r="L135" s="8"/>
      <c r="M135" s="8"/>
      <c r="N135" s="8"/>
      <c r="O135" s="8"/>
      <c r="P135" s="8"/>
      <c r="Q135" s="8"/>
    </row>
    <row r="136" spans="1:17" ht="12.75" customHeight="1" x14ac:dyDescent="0.25">
      <c r="A136" s="18"/>
      <c r="B136" s="48"/>
      <c r="C136" s="46" t="s">
        <v>205</v>
      </c>
      <c r="D136" s="59"/>
      <c r="E136" s="59"/>
      <c r="F136" s="59"/>
      <c r="G136" s="59"/>
      <c r="H136" s="63"/>
      <c r="I136" s="24"/>
      <c r="J136" s="31"/>
      <c r="K136" s="31"/>
      <c r="L136" s="8"/>
      <c r="M136" s="8"/>
      <c r="N136" s="8"/>
      <c r="O136" s="8"/>
      <c r="P136" s="8"/>
      <c r="Q136" s="8"/>
    </row>
    <row r="137" spans="1:17" ht="12.75" customHeight="1" x14ac:dyDescent="0.25">
      <c r="A137" s="18"/>
      <c r="B137" s="48"/>
      <c r="C137" s="46" t="s">
        <v>206</v>
      </c>
      <c r="D137" s="59">
        <v>1</v>
      </c>
      <c r="E137" s="59">
        <v>10</v>
      </c>
      <c r="F137" s="59"/>
      <c r="G137" s="59"/>
      <c r="H137" s="63"/>
      <c r="I137" s="24"/>
      <c r="J137" s="31"/>
      <c r="K137" s="31"/>
      <c r="L137" s="8"/>
      <c r="M137" s="8"/>
      <c r="N137" s="8"/>
      <c r="O137" s="8"/>
      <c r="P137" s="8"/>
      <c r="Q137" s="8"/>
    </row>
    <row r="138" spans="1:17" ht="12.75" customHeight="1" x14ac:dyDescent="0.25">
      <c r="A138" s="18"/>
      <c r="B138" s="48"/>
      <c r="C138" s="46" t="s">
        <v>207</v>
      </c>
      <c r="D138" s="59"/>
      <c r="E138" s="59"/>
      <c r="F138" s="59"/>
      <c r="G138" s="59"/>
      <c r="H138" s="63"/>
      <c r="I138" s="24"/>
      <c r="J138" s="31"/>
      <c r="K138" s="31"/>
      <c r="L138" s="8"/>
      <c r="M138" s="8"/>
      <c r="N138" s="8"/>
      <c r="O138" s="8"/>
      <c r="P138" s="8"/>
      <c r="Q138" s="8"/>
    </row>
    <row r="139" spans="1:17" ht="12.75" customHeight="1" x14ac:dyDescent="0.25">
      <c r="A139" s="18"/>
      <c r="B139" s="48"/>
      <c r="C139" s="46" t="s">
        <v>208</v>
      </c>
      <c r="D139" s="59">
        <v>8</v>
      </c>
      <c r="E139" s="59">
        <v>24</v>
      </c>
      <c r="F139" s="59"/>
      <c r="G139" s="59"/>
      <c r="H139" s="63"/>
      <c r="I139" s="24"/>
      <c r="J139" s="31"/>
      <c r="K139" s="31"/>
      <c r="L139" s="8"/>
      <c r="M139" s="8"/>
      <c r="N139" s="8"/>
      <c r="O139" s="8"/>
      <c r="P139" s="8"/>
      <c r="Q139" s="8"/>
    </row>
    <row r="140" spans="1:17" ht="12.75" customHeight="1" x14ac:dyDescent="0.25">
      <c r="A140" s="18"/>
      <c r="B140" s="48"/>
      <c r="C140" s="46" t="s">
        <v>209</v>
      </c>
      <c r="D140" s="59">
        <v>6</v>
      </c>
      <c r="E140" s="59">
        <v>31</v>
      </c>
      <c r="F140" s="59"/>
      <c r="G140" s="59"/>
      <c r="H140" s="63"/>
      <c r="I140" s="24"/>
      <c r="J140" s="31"/>
      <c r="K140" s="31"/>
      <c r="L140" s="8"/>
      <c r="M140" s="8"/>
      <c r="N140" s="8"/>
      <c r="O140" s="8"/>
      <c r="P140" s="8"/>
      <c r="Q140" s="8"/>
    </row>
    <row r="141" spans="1:17" ht="12.75" customHeight="1" x14ac:dyDescent="0.25">
      <c r="A141" s="18"/>
      <c r="B141" s="48"/>
      <c r="C141" s="46" t="s">
        <v>210</v>
      </c>
      <c r="D141" s="59"/>
      <c r="E141" s="59"/>
      <c r="F141" s="59"/>
      <c r="G141" s="59"/>
      <c r="H141" s="63"/>
      <c r="I141" s="24"/>
      <c r="J141" s="31"/>
      <c r="K141" s="31"/>
      <c r="L141" s="8"/>
      <c r="M141" s="8"/>
      <c r="N141" s="8"/>
      <c r="O141" s="8"/>
      <c r="P141" s="8"/>
      <c r="Q141" s="8"/>
    </row>
    <row r="142" spans="1:17" ht="12.75" customHeight="1" x14ac:dyDescent="0.25">
      <c r="A142" s="18"/>
      <c r="B142" s="48"/>
      <c r="C142" s="46" t="s">
        <v>211</v>
      </c>
      <c r="D142" s="59">
        <v>2</v>
      </c>
      <c r="E142" s="59">
        <v>19</v>
      </c>
      <c r="F142" s="59"/>
      <c r="G142" s="59"/>
      <c r="H142" s="63"/>
      <c r="I142" s="24"/>
      <c r="J142" s="31"/>
      <c r="K142" s="31"/>
      <c r="L142" s="8"/>
      <c r="M142" s="8"/>
      <c r="N142" s="8"/>
      <c r="O142" s="8"/>
      <c r="P142" s="8"/>
      <c r="Q142" s="8"/>
    </row>
    <row r="143" spans="1:17" ht="12.75" customHeight="1" x14ac:dyDescent="0.25">
      <c r="A143" s="18"/>
      <c r="B143" s="48"/>
      <c r="C143" s="51" t="s">
        <v>212</v>
      </c>
      <c r="D143" s="59">
        <v>4</v>
      </c>
      <c r="E143" s="59">
        <v>14</v>
      </c>
      <c r="F143" s="59"/>
      <c r="G143" s="59"/>
      <c r="H143" s="63"/>
      <c r="I143" s="24"/>
      <c r="J143" s="31"/>
      <c r="K143" s="31"/>
      <c r="L143" s="8"/>
      <c r="M143" s="8"/>
      <c r="N143" s="8"/>
      <c r="O143" s="8"/>
      <c r="P143" s="8"/>
      <c r="Q143" s="8"/>
    </row>
    <row r="144" spans="1:17" ht="12.75" customHeight="1" x14ac:dyDescent="0.25">
      <c r="A144" s="18"/>
      <c r="B144" s="48"/>
      <c r="C144" s="52" t="s">
        <v>213</v>
      </c>
      <c r="D144" s="59">
        <v>16</v>
      </c>
      <c r="E144" s="59">
        <v>35</v>
      </c>
      <c r="F144" s="59"/>
      <c r="G144" s="59"/>
      <c r="H144" s="63"/>
      <c r="I144" s="24"/>
      <c r="J144" s="31"/>
      <c r="K144" s="31"/>
      <c r="L144" s="8"/>
      <c r="M144" s="8"/>
      <c r="N144" s="8"/>
      <c r="O144" s="8"/>
      <c r="P144" s="8"/>
      <c r="Q144" s="8"/>
    </row>
    <row r="145" spans="1:17" ht="12.75" customHeight="1" x14ac:dyDescent="0.25">
      <c r="A145" s="18"/>
      <c r="B145" s="48"/>
      <c r="C145" s="46" t="s">
        <v>214</v>
      </c>
      <c r="D145" s="59">
        <v>1</v>
      </c>
      <c r="E145" s="59">
        <v>10</v>
      </c>
      <c r="F145" s="59"/>
      <c r="G145" s="59"/>
      <c r="H145" s="63"/>
      <c r="I145" s="24"/>
      <c r="J145" s="31"/>
      <c r="K145" s="31"/>
      <c r="L145" s="8"/>
      <c r="M145" s="8"/>
      <c r="N145" s="8"/>
      <c r="O145" s="8"/>
      <c r="P145" s="8"/>
      <c r="Q145" s="8"/>
    </row>
    <row r="146" spans="1:17" ht="12.75" customHeight="1" x14ac:dyDescent="0.25">
      <c r="A146" s="18"/>
      <c r="B146" s="48"/>
      <c r="C146" s="46" t="s">
        <v>215</v>
      </c>
      <c r="D146" s="59"/>
      <c r="E146" s="59"/>
      <c r="F146" s="59"/>
      <c r="G146" s="59"/>
      <c r="H146" s="63"/>
      <c r="I146" s="24"/>
      <c r="J146" s="31"/>
      <c r="K146" s="31"/>
      <c r="L146" s="8"/>
      <c r="M146" s="8"/>
      <c r="N146" s="8"/>
      <c r="O146" s="8"/>
      <c r="P146" s="8"/>
      <c r="Q146" s="8"/>
    </row>
    <row r="147" spans="1:17" ht="12.75" customHeight="1" x14ac:dyDescent="0.25">
      <c r="A147" s="18"/>
      <c r="B147" s="48"/>
      <c r="C147" s="46" t="s">
        <v>216</v>
      </c>
      <c r="D147" s="60">
        <v>3</v>
      </c>
      <c r="E147" s="60">
        <v>12</v>
      </c>
      <c r="F147" s="60"/>
      <c r="G147" s="60"/>
      <c r="H147" s="63"/>
      <c r="I147" s="70"/>
      <c r="J147" s="70"/>
      <c r="K147" s="70"/>
      <c r="L147" s="8"/>
      <c r="M147" s="8"/>
      <c r="N147" s="8"/>
      <c r="O147" s="8"/>
      <c r="P147" s="8"/>
      <c r="Q147" s="8"/>
    </row>
    <row r="148" spans="1:17" ht="12.75" customHeight="1" x14ac:dyDescent="0.25">
      <c r="A148" s="18"/>
      <c r="B148" s="48"/>
      <c r="C148" s="46" t="s">
        <v>217</v>
      </c>
      <c r="D148" s="59"/>
      <c r="E148" s="59"/>
      <c r="F148" s="59"/>
      <c r="G148" s="59"/>
      <c r="H148" s="63"/>
      <c r="I148" s="24"/>
      <c r="J148" s="31"/>
      <c r="K148" s="31"/>
      <c r="L148" s="8"/>
      <c r="M148" s="8"/>
      <c r="N148" s="8"/>
      <c r="O148" s="8"/>
      <c r="P148" s="8"/>
      <c r="Q148" s="8"/>
    </row>
    <row r="149" spans="1:17" ht="12.75" customHeight="1" x14ac:dyDescent="0.25">
      <c r="A149" s="18"/>
      <c r="B149" s="48"/>
      <c r="C149" s="46" t="s">
        <v>218</v>
      </c>
      <c r="D149" s="59">
        <v>2</v>
      </c>
      <c r="E149" s="59">
        <v>7</v>
      </c>
      <c r="F149" s="59"/>
      <c r="G149" s="59"/>
      <c r="H149" s="63"/>
      <c r="I149" s="24"/>
      <c r="J149" s="31"/>
      <c r="K149" s="31"/>
      <c r="L149" s="8"/>
      <c r="M149" s="8"/>
      <c r="N149" s="8"/>
      <c r="O149" s="8"/>
      <c r="P149" s="8"/>
      <c r="Q149" s="8"/>
    </row>
    <row r="150" spans="1:17" ht="18.75" customHeight="1" x14ac:dyDescent="0.2">
      <c r="A150" s="18"/>
      <c r="B150" s="48"/>
      <c r="C150" s="19" t="s">
        <v>30</v>
      </c>
      <c r="D150" s="59">
        <f>SUM(D102:D149)</f>
        <v>95</v>
      </c>
      <c r="E150" s="59">
        <f t="shared" ref="E150:G150" si="2">SUM(E102:E149)</f>
        <v>377.5</v>
      </c>
      <c r="F150" s="59">
        <f t="shared" si="2"/>
        <v>0</v>
      </c>
      <c r="G150" s="59">
        <f t="shared" si="2"/>
        <v>0</v>
      </c>
      <c r="H150" s="59"/>
      <c r="I150" s="59">
        <f t="shared" ref="I150:Q150" si="3">SUM(I102:I149)</f>
        <v>0</v>
      </c>
      <c r="J150" s="59">
        <f t="shared" si="3"/>
        <v>0</v>
      </c>
      <c r="K150" s="59">
        <f t="shared" si="3"/>
        <v>0</v>
      </c>
      <c r="L150" s="59">
        <f t="shared" si="3"/>
        <v>0</v>
      </c>
      <c r="M150" s="59">
        <f t="shared" si="3"/>
        <v>0</v>
      </c>
      <c r="N150" s="59">
        <f t="shared" si="3"/>
        <v>0</v>
      </c>
      <c r="O150" s="59">
        <f t="shared" si="3"/>
        <v>0</v>
      </c>
      <c r="P150" s="59">
        <f t="shared" si="3"/>
        <v>0</v>
      </c>
      <c r="Q150" s="59">
        <f t="shared" si="3"/>
        <v>0</v>
      </c>
    </row>
    <row r="151" spans="1:17" ht="15" x14ac:dyDescent="0.25">
      <c r="A151" s="18"/>
      <c r="B151" s="18"/>
      <c r="C151" s="92" t="s">
        <v>246</v>
      </c>
      <c r="D151" s="59"/>
      <c r="E151" s="59"/>
      <c r="F151" s="31"/>
      <c r="G151" s="31"/>
      <c r="H151" s="63"/>
      <c r="I151" s="24"/>
      <c r="J151" s="31"/>
      <c r="K151" s="31"/>
      <c r="L151" s="8"/>
      <c r="M151" s="8"/>
      <c r="N151" s="8"/>
      <c r="O151" s="8"/>
      <c r="P151" s="8"/>
      <c r="Q151" s="8"/>
    </row>
    <row r="152" spans="1:17" ht="12.75" customHeight="1" x14ac:dyDescent="0.25">
      <c r="A152" s="18"/>
      <c r="B152" s="18"/>
      <c r="C152" s="18" t="s">
        <v>220</v>
      </c>
      <c r="D152" s="59">
        <v>4</v>
      </c>
      <c r="E152" s="59">
        <v>27</v>
      </c>
      <c r="F152" s="31"/>
      <c r="G152" s="31"/>
      <c r="H152" s="63"/>
      <c r="I152" s="24"/>
      <c r="J152" s="31"/>
      <c r="K152" s="31"/>
      <c r="L152" s="8"/>
      <c r="M152" s="8"/>
      <c r="N152" s="8"/>
      <c r="O152" s="8"/>
      <c r="P152" s="8"/>
      <c r="Q152" s="8"/>
    </row>
    <row r="153" spans="1:17" ht="12.75" customHeight="1" x14ac:dyDescent="0.25">
      <c r="A153" s="18"/>
      <c r="B153" s="18"/>
      <c r="C153" s="18" t="s">
        <v>221</v>
      </c>
      <c r="D153" s="59">
        <v>6</v>
      </c>
      <c r="E153" s="59">
        <v>47</v>
      </c>
      <c r="F153" s="31"/>
      <c r="G153" s="31"/>
      <c r="H153" s="63"/>
      <c r="I153" s="24"/>
      <c r="J153" s="31"/>
      <c r="K153" s="31"/>
      <c r="L153" s="8"/>
      <c r="M153" s="8"/>
      <c r="N153" s="8"/>
      <c r="O153" s="8"/>
      <c r="P153" s="8"/>
      <c r="Q153" s="8"/>
    </row>
    <row r="154" spans="1:17" ht="12.75" customHeight="1" x14ac:dyDescent="0.25">
      <c r="A154" s="18"/>
      <c r="B154" s="18"/>
      <c r="C154" s="18" t="s">
        <v>340</v>
      </c>
      <c r="D154" s="59"/>
      <c r="E154" s="59"/>
      <c r="F154" s="31"/>
      <c r="G154" s="31"/>
      <c r="H154" s="63"/>
      <c r="I154" s="24"/>
      <c r="J154" s="31"/>
      <c r="K154" s="31"/>
      <c r="L154" s="8"/>
      <c r="M154" s="8"/>
      <c r="N154" s="8"/>
      <c r="O154" s="8"/>
      <c r="P154" s="8"/>
      <c r="Q154" s="8"/>
    </row>
    <row r="155" spans="1:17" ht="12.75" customHeight="1" x14ac:dyDescent="0.25">
      <c r="A155" s="18"/>
      <c r="B155" s="18"/>
      <c r="C155" s="18" t="s">
        <v>222</v>
      </c>
      <c r="D155" s="59">
        <v>1</v>
      </c>
      <c r="E155" s="59">
        <v>4</v>
      </c>
      <c r="F155" s="31"/>
      <c r="G155" s="31"/>
      <c r="H155" s="63"/>
      <c r="I155" s="24"/>
      <c r="J155" s="31"/>
      <c r="K155" s="31"/>
      <c r="L155" s="8"/>
      <c r="M155" s="8"/>
      <c r="N155" s="8"/>
      <c r="O155" s="8"/>
      <c r="P155" s="8"/>
      <c r="Q155" s="8"/>
    </row>
    <row r="156" spans="1:17" ht="12.75" customHeight="1" x14ac:dyDescent="0.25">
      <c r="A156" s="18"/>
      <c r="B156" s="18"/>
      <c r="C156" s="18" t="s">
        <v>223</v>
      </c>
      <c r="D156" s="59">
        <v>3</v>
      </c>
      <c r="E156" s="59">
        <v>12</v>
      </c>
      <c r="F156" s="31"/>
      <c r="G156" s="31"/>
      <c r="H156" s="63"/>
      <c r="I156" s="24"/>
      <c r="J156" s="31"/>
      <c r="K156" s="31"/>
      <c r="L156" s="8"/>
      <c r="M156" s="8"/>
      <c r="N156" s="8"/>
      <c r="O156" s="8"/>
      <c r="P156" s="8"/>
      <c r="Q156" s="8"/>
    </row>
    <row r="157" spans="1:17" ht="12.75" customHeight="1" x14ac:dyDescent="0.25">
      <c r="A157" s="18"/>
      <c r="B157" s="18"/>
      <c r="C157" s="18" t="s">
        <v>224</v>
      </c>
      <c r="D157" s="59">
        <v>2</v>
      </c>
      <c r="E157" s="59">
        <v>8</v>
      </c>
      <c r="F157" s="31"/>
      <c r="G157" s="31"/>
      <c r="H157" s="63"/>
      <c r="I157" s="24"/>
      <c r="J157" s="31"/>
      <c r="K157" s="31"/>
      <c r="L157" s="8"/>
      <c r="M157" s="8"/>
      <c r="N157" s="8"/>
      <c r="O157" s="8"/>
      <c r="P157" s="8"/>
      <c r="Q157" s="8"/>
    </row>
    <row r="158" spans="1:17" ht="12.75" customHeight="1" x14ac:dyDescent="0.25">
      <c r="A158" s="18"/>
      <c r="B158" s="18"/>
      <c r="C158" s="18" t="s">
        <v>225</v>
      </c>
      <c r="D158" s="60"/>
      <c r="E158" s="60"/>
      <c r="F158" s="70"/>
      <c r="G158" s="70"/>
      <c r="H158" s="63"/>
      <c r="I158" s="70"/>
      <c r="J158" s="70"/>
      <c r="K158" s="70"/>
      <c r="L158" s="8"/>
      <c r="M158" s="8"/>
      <c r="N158" s="8"/>
      <c r="O158" s="8"/>
      <c r="P158" s="8"/>
      <c r="Q158" s="8"/>
    </row>
    <row r="159" spans="1:17" ht="12.75" customHeight="1" x14ac:dyDescent="0.25">
      <c r="A159" s="18"/>
      <c r="B159" s="18"/>
      <c r="C159" s="18" t="s">
        <v>226</v>
      </c>
      <c r="D159" s="59"/>
      <c r="E159" s="59"/>
      <c r="F159" s="31"/>
      <c r="G159" s="31"/>
      <c r="H159" s="63"/>
      <c r="I159" s="24"/>
      <c r="J159" s="31"/>
      <c r="K159" s="31"/>
      <c r="L159" s="8"/>
      <c r="M159" s="8"/>
      <c r="N159" s="8"/>
      <c r="O159" s="8"/>
      <c r="P159" s="8"/>
      <c r="Q159" s="8"/>
    </row>
    <row r="160" spans="1:17" ht="12.75" customHeight="1" x14ac:dyDescent="0.25">
      <c r="A160" s="18"/>
      <c r="B160" s="18"/>
      <c r="C160" s="18" t="s">
        <v>227</v>
      </c>
      <c r="D160" s="59"/>
      <c r="E160" s="59"/>
      <c r="F160" s="31"/>
      <c r="G160" s="31"/>
      <c r="H160" s="63"/>
      <c r="I160" s="24"/>
      <c r="J160" s="31"/>
      <c r="K160" s="31"/>
      <c r="L160" s="8"/>
      <c r="M160" s="8"/>
      <c r="N160" s="8"/>
      <c r="O160" s="8"/>
      <c r="P160" s="8"/>
      <c r="Q160" s="8"/>
    </row>
    <row r="161" spans="1:17" ht="12.75" customHeight="1" x14ac:dyDescent="0.25">
      <c r="A161" s="18"/>
      <c r="B161" s="18"/>
      <c r="C161" s="18" t="s">
        <v>228</v>
      </c>
      <c r="D161" s="59"/>
      <c r="E161" s="59"/>
      <c r="F161" s="31"/>
      <c r="G161" s="31"/>
      <c r="H161" s="63"/>
      <c r="I161" s="24"/>
      <c r="J161" s="31"/>
      <c r="K161" s="31"/>
      <c r="L161" s="8"/>
      <c r="M161" s="8"/>
      <c r="N161" s="8"/>
      <c r="O161" s="8"/>
      <c r="P161" s="8"/>
      <c r="Q161" s="8"/>
    </row>
    <row r="162" spans="1:17" ht="12.75" customHeight="1" x14ac:dyDescent="0.25">
      <c r="A162" s="18"/>
      <c r="B162" s="18"/>
      <c r="C162" s="18" t="s">
        <v>229</v>
      </c>
      <c r="D162" s="59"/>
      <c r="E162" s="59"/>
      <c r="F162" s="31"/>
      <c r="G162" s="31"/>
      <c r="H162" s="63"/>
      <c r="I162" s="24"/>
      <c r="J162" s="31"/>
      <c r="K162" s="31"/>
      <c r="L162" s="8"/>
      <c r="M162" s="8"/>
      <c r="N162" s="8"/>
      <c r="O162" s="8"/>
      <c r="P162" s="8"/>
      <c r="Q162" s="8"/>
    </row>
    <row r="163" spans="1:17" ht="12.75" customHeight="1" x14ac:dyDescent="0.25">
      <c r="A163" s="18"/>
      <c r="B163" s="18"/>
      <c r="C163" s="18" t="s">
        <v>230</v>
      </c>
      <c r="D163" s="59"/>
      <c r="E163" s="59"/>
      <c r="F163" s="31"/>
      <c r="G163" s="31"/>
      <c r="H163" s="63"/>
      <c r="I163" s="24"/>
      <c r="J163" s="31"/>
      <c r="K163" s="31"/>
      <c r="L163" s="8"/>
      <c r="M163" s="8"/>
      <c r="N163" s="8"/>
      <c r="O163" s="8"/>
      <c r="P163" s="8"/>
      <c r="Q163" s="8"/>
    </row>
    <row r="164" spans="1:17" ht="12.75" customHeight="1" x14ac:dyDescent="0.25">
      <c r="A164" s="18"/>
      <c r="B164" s="18"/>
      <c r="C164" s="18" t="s">
        <v>231</v>
      </c>
      <c r="D164" s="59"/>
      <c r="E164" s="59"/>
      <c r="F164" s="31"/>
      <c r="G164" s="31"/>
      <c r="H164" s="63"/>
      <c r="I164" s="24"/>
      <c r="J164" s="31"/>
      <c r="K164" s="31"/>
      <c r="L164" s="8"/>
      <c r="M164" s="8"/>
      <c r="N164" s="8"/>
      <c r="O164" s="8"/>
      <c r="P164" s="8"/>
      <c r="Q164" s="8"/>
    </row>
    <row r="165" spans="1:17" ht="12.75" customHeight="1" x14ac:dyDescent="0.25">
      <c r="A165" s="18"/>
      <c r="B165" s="18"/>
      <c r="C165" s="18" t="s">
        <v>341</v>
      </c>
      <c r="D165" s="59"/>
      <c r="E165" s="59"/>
      <c r="F165" s="31"/>
      <c r="G165" s="31"/>
      <c r="H165" s="63"/>
      <c r="I165" s="24"/>
      <c r="J165" s="31"/>
      <c r="K165" s="31"/>
      <c r="L165" s="8"/>
      <c r="M165" s="8"/>
      <c r="N165" s="8"/>
      <c r="O165" s="8"/>
      <c r="P165" s="8"/>
      <c r="Q165" s="8"/>
    </row>
    <row r="166" spans="1:17" ht="12.75" customHeight="1" x14ac:dyDescent="0.25">
      <c r="A166" s="18"/>
      <c r="B166" s="18"/>
      <c r="C166" s="18" t="s">
        <v>232</v>
      </c>
      <c r="D166" s="59">
        <v>6</v>
      </c>
      <c r="E166" s="59">
        <v>37</v>
      </c>
      <c r="F166" s="31"/>
      <c r="G166" s="31"/>
      <c r="H166" s="63"/>
      <c r="I166" s="24"/>
      <c r="J166" s="31"/>
      <c r="K166" s="31"/>
      <c r="L166" s="8"/>
      <c r="M166" s="8"/>
      <c r="N166" s="8"/>
      <c r="O166" s="8"/>
      <c r="P166" s="8"/>
      <c r="Q166" s="8"/>
    </row>
    <row r="167" spans="1:17" ht="12.75" customHeight="1" x14ac:dyDescent="0.25">
      <c r="A167" s="18"/>
      <c r="B167" s="18"/>
      <c r="C167" s="18" t="s">
        <v>233</v>
      </c>
      <c r="D167" s="59">
        <v>3</v>
      </c>
      <c r="E167" s="59">
        <v>22</v>
      </c>
      <c r="F167" s="31"/>
      <c r="G167" s="31"/>
      <c r="H167" s="63"/>
      <c r="I167" s="24"/>
      <c r="J167" s="31"/>
      <c r="K167" s="31"/>
      <c r="L167" s="8"/>
      <c r="M167" s="8"/>
      <c r="N167" s="8"/>
      <c r="O167" s="8"/>
      <c r="P167" s="8"/>
      <c r="Q167" s="8"/>
    </row>
    <row r="168" spans="1:17" ht="12.75" customHeight="1" x14ac:dyDescent="0.25">
      <c r="A168" s="18"/>
      <c r="B168" s="18"/>
      <c r="C168" s="18" t="s">
        <v>234</v>
      </c>
      <c r="D168" s="59">
        <v>2</v>
      </c>
      <c r="E168" s="59">
        <v>9</v>
      </c>
      <c r="F168" s="31"/>
      <c r="G168" s="31"/>
      <c r="H168" s="63"/>
      <c r="I168" s="24"/>
      <c r="J168" s="31"/>
      <c r="K168" s="31"/>
      <c r="L168" s="8"/>
      <c r="M168" s="8"/>
      <c r="N168" s="8"/>
      <c r="O168" s="8"/>
      <c r="P168" s="8"/>
      <c r="Q168" s="8"/>
    </row>
    <row r="169" spans="1:17" ht="12.75" customHeight="1" x14ac:dyDescent="0.25">
      <c r="A169" s="18"/>
      <c r="B169" s="18"/>
      <c r="C169" s="18" t="s">
        <v>235</v>
      </c>
      <c r="D169" s="59"/>
      <c r="E169" s="59"/>
      <c r="F169" s="31"/>
      <c r="G169" s="31"/>
      <c r="H169" s="63"/>
      <c r="I169" s="24"/>
      <c r="J169" s="31"/>
      <c r="K169" s="31"/>
      <c r="L169" s="8"/>
      <c r="M169" s="8"/>
      <c r="N169" s="8"/>
      <c r="O169" s="8"/>
      <c r="P169" s="8"/>
      <c r="Q169" s="8"/>
    </row>
    <row r="170" spans="1:17" ht="12.75" customHeight="1" x14ac:dyDescent="0.25">
      <c r="A170" s="18"/>
      <c r="B170" s="18"/>
      <c r="C170" s="18" t="s">
        <v>236</v>
      </c>
      <c r="D170" s="60">
        <v>1</v>
      </c>
      <c r="E170" s="60">
        <v>4</v>
      </c>
      <c r="F170" s="70"/>
      <c r="G170" s="70"/>
      <c r="H170" s="63"/>
      <c r="I170" s="70"/>
      <c r="J170" s="70"/>
      <c r="K170" s="70"/>
      <c r="L170" s="8"/>
      <c r="M170" s="8"/>
      <c r="N170" s="8"/>
      <c r="O170" s="8"/>
      <c r="P170" s="8"/>
      <c r="Q170" s="8"/>
    </row>
    <row r="171" spans="1:17" ht="12.75" customHeight="1" x14ac:dyDescent="0.25">
      <c r="A171" s="18"/>
      <c r="B171" s="18"/>
      <c r="C171" s="18" t="s">
        <v>237</v>
      </c>
      <c r="D171" s="59">
        <v>2</v>
      </c>
      <c r="E171" s="59">
        <v>12</v>
      </c>
      <c r="F171" s="31"/>
      <c r="G171" s="31"/>
      <c r="H171" s="63"/>
      <c r="I171" s="70"/>
      <c r="J171" s="31"/>
      <c r="K171" s="31"/>
      <c r="L171" s="8"/>
      <c r="M171" s="8"/>
      <c r="N171" s="8"/>
      <c r="O171" s="8"/>
      <c r="P171" s="8"/>
      <c r="Q171" s="8"/>
    </row>
    <row r="172" spans="1:17" ht="12.75" customHeight="1" x14ac:dyDescent="0.25">
      <c r="A172" s="18"/>
      <c r="B172" s="18"/>
      <c r="C172" s="18" t="s">
        <v>238</v>
      </c>
      <c r="D172" s="59"/>
      <c r="E172" s="59"/>
      <c r="F172" s="31"/>
      <c r="G172" s="31"/>
      <c r="H172" s="63"/>
      <c r="I172" s="70"/>
      <c r="J172" s="31"/>
      <c r="K172" s="31"/>
      <c r="L172" s="8"/>
      <c r="M172" s="8"/>
      <c r="N172" s="8"/>
      <c r="O172" s="8"/>
      <c r="P172" s="8"/>
      <c r="Q172" s="8"/>
    </row>
    <row r="173" spans="1:17" ht="12.75" customHeight="1" x14ac:dyDescent="0.25">
      <c r="A173" s="18"/>
      <c r="B173" s="18"/>
      <c r="C173" s="18" t="s">
        <v>342</v>
      </c>
      <c r="D173" s="59"/>
      <c r="E173" s="59"/>
      <c r="F173" s="31"/>
      <c r="G173" s="31"/>
      <c r="H173" s="63"/>
      <c r="I173" s="70"/>
      <c r="J173" s="31"/>
      <c r="K173" s="31"/>
      <c r="L173" s="8"/>
      <c r="M173" s="8"/>
      <c r="N173" s="8"/>
      <c r="O173" s="8"/>
      <c r="P173" s="8"/>
      <c r="Q173" s="8"/>
    </row>
    <row r="174" spans="1:17" ht="12.75" customHeight="1" x14ac:dyDescent="0.25">
      <c r="A174" s="18"/>
      <c r="B174" s="18"/>
      <c r="C174" s="18" t="s">
        <v>239</v>
      </c>
      <c r="D174" s="59"/>
      <c r="E174" s="59"/>
      <c r="F174" s="31"/>
      <c r="G174" s="31"/>
      <c r="H174" s="63"/>
      <c r="I174" s="70"/>
      <c r="J174" s="31"/>
      <c r="K174" s="31"/>
      <c r="L174" s="8"/>
      <c r="M174" s="8"/>
      <c r="N174" s="8"/>
      <c r="O174" s="8"/>
      <c r="P174" s="8"/>
      <c r="Q174" s="8"/>
    </row>
    <row r="175" spans="1:17" ht="12.75" customHeight="1" x14ac:dyDescent="0.25">
      <c r="A175" s="18"/>
      <c r="B175" s="18"/>
      <c r="C175" s="18" t="s">
        <v>343</v>
      </c>
      <c r="D175" s="59">
        <v>3</v>
      </c>
      <c r="E175" s="59">
        <v>24</v>
      </c>
      <c r="F175" s="31"/>
      <c r="G175" s="31"/>
      <c r="H175" s="63"/>
      <c r="I175" s="70"/>
      <c r="J175" s="31"/>
      <c r="K175" s="31"/>
      <c r="L175" s="8"/>
      <c r="M175" s="8"/>
      <c r="N175" s="8"/>
      <c r="O175" s="8"/>
      <c r="P175" s="8"/>
      <c r="Q175" s="8"/>
    </row>
    <row r="176" spans="1:17" ht="12.75" customHeight="1" x14ac:dyDescent="0.25">
      <c r="A176" s="18"/>
      <c r="B176" s="18"/>
      <c r="C176" s="18" t="s">
        <v>240</v>
      </c>
      <c r="D176" s="59">
        <v>1</v>
      </c>
      <c r="E176" s="59">
        <v>4</v>
      </c>
      <c r="F176" s="31"/>
      <c r="G176" s="31"/>
      <c r="H176" s="63"/>
      <c r="I176" s="70"/>
      <c r="J176" s="31"/>
      <c r="K176" s="31"/>
      <c r="L176" s="8"/>
      <c r="M176" s="8"/>
      <c r="N176" s="8"/>
      <c r="O176" s="8"/>
      <c r="P176" s="8"/>
      <c r="Q176" s="8"/>
    </row>
    <row r="177" spans="1:17" ht="12.75" customHeight="1" x14ac:dyDescent="0.25">
      <c r="A177" s="18"/>
      <c r="B177" s="18"/>
      <c r="C177" s="18" t="s">
        <v>241</v>
      </c>
      <c r="D177" s="59"/>
      <c r="E177" s="59"/>
      <c r="F177" s="31"/>
      <c r="G177" s="31"/>
      <c r="H177" s="63"/>
      <c r="I177" s="70"/>
      <c r="J177" s="31"/>
      <c r="K177" s="31"/>
      <c r="L177" s="8"/>
      <c r="M177" s="8"/>
      <c r="N177" s="8"/>
      <c r="O177" s="8"/>
      <c r="P177" s="8"/>
      <c r="Q177" s="8"/>
    </row>
    <row r="178" spans="1:17" ht="12.75" customHeight="1" x14ac:dyDescent="0.25">
      <c r="A178" s="18"/>
      <c r="B178" s="18"/>
      <c r="C178" s="18" t="s">
        <v>242</v>
      </c>
      <c r="D178" s="59">
        <v>2</v>
      </c>
      <c r="E178" s="59">
        <v>20</v>
      </c>
      <c r="F178" s="31"/>
      <c r="G178" s="31"/>
      <c r="H178" s="63"/>
      <c r="I178" s="70"/>
      <c r="J178" s="31"/>
      <c r="K178" s="31"/>
      <c r="L178" s="8"/>
      <c r="M178" s="8"/>
      <c r="N178" s="8"/>
      <c r="O178" s="8"/>
      <c r="P178" s="8"/>
      <c r="Q178" s="8"/>
    </row>
    <row r="179" spans="1:17" ht="12.75" customHeight="1" x14ac:dyDescent="0.25">
      <c r="A179" s="18"/>
      <c r="B179" s="18"/>
      <c r="C179" s="18" t="s">
        <v>243</v>
      </c>
      <c r="D179" s="59">
        <v>2</v>
      </c>
      <c r="E179" s="59">
        <v>20</v>
      </c>
      <c r="F179" s="31"/>
      <c r="G179" s="31"/>
      <c r="H179" s="63"/>
      <c r="I179" s="70"/>
      <c r="J179" s="31"/>
      <c r="K179" s="31"/>
      <c r="L179" s="8"/>
      <c r="M179" s="8"/>
      <c r="N179" s="8"/>
      <c r="O179" s="8"/>
      <c r="P179" s="8"/>
      <c r="Q179" s="8"/>
    </row>
    <row r="180" spans="1:17" ht="12.75" customHeight="1" x14ac:dyDescent="0.25">
      <c r="A180" s="18"/>
      <c r="B180" s="18"/>
      <c r="C180" s="18" t="s">
        <v>245</v>
      </c>
      <c r="D180" s="59"/>
      <c r="E180" s="59"/>
      <c r="F180" s="31"/>
      <c r="G180" s="31"/>
      <c r="H180" s="63"/>
      <c r="I180" s="70"/>
      <c r="J180" s="31"/>
      <c r="K180" s="31"/>
      <c r="L180" s="8"/>
      <c r="M180" s="8"/>
      <c r="N180" s="8"/>
      <c r="O180" s="8"/>
      <c r="P180" s="8"/>
      <c r="Q180" s="8"/>
    </row>
    <row r="181" spans="1:17" ht="12.75" customHeight="1" x14ac:dyDescent="0.25">
      <c r="A181" s="18"/>
      <c r="B181" s="18"/>
      <c r="C181" s="49" t="s">
        <v>244</v>
      </c>
      <c r="D181" s="59"/>
      <c r="E181" s="59"/>
      <c r="F181" s="31"/>
      <c r="G181" s="31"/>
      <c r="H181" s="63"/>
      <c r="I181" s="70"/>
      <c r="J181" s="31"/>
      <c r="K181" s="31"/>
      <c r="L181" s="8"/>
      <c r="M181" s="8"/>
      <c r="N181" s="8"/>
      <c r="O181" s="8"/>
      <c r="P181" s="8"/>
      <c r="Q181" s="8"/>
    </row>
    <row r="182" spans="1:17" ht="12.75" customHeight="1" x14ac:dyDescent="0.2">
      <c r="A182" s="18"/>
      <c r="B182" s="18"/>
      <c r="C182" s="19" t="s">
        <v>30</v>
      </c>
      <c r="D182" s="59">
        <f>SUM(D152:D181)</f>
        <v>38</v>
      </c>
      <c r="E182" s="59">
        <f t="shared" ref="E182:G182" si="4">SUM(E152:E181)</f>
        <v>250</v>
      </c>
      <c r="F182" s="59">
        <f t="shared" si="4"/>
        <v>0</v>
      </c>
      <c r="G182" s="59">
        <f t="shared" si="4"/>
        <v>0</v>
      </c>
      <c r="H182" s="31"/>
      <c r="I182" s="31">
        <f t="shared" ref="I182:Q182" si="5">SUM(I152:I181)</f>
        <v>0</v>
      </c>
      <c r="J182" s="31">
        <f t="shared" si="5"/>
        <v>0</v>
      </c>
      <c r="K182" s="31">
        <f t="shared" si="5"/>
        <v>0</v>
      </c>
      <c r="L182" s="31">
        <f t="shared" si="5"/>
        <v>0</v>
      </c>
      <c r="M182" s="31">
        <f t="shared" si="5"/>
        <v>0</v>
      </c>
      <c r="N182" s="31">
        <f t="shared" si="5"/>
        <v>0</v>
      </c>
      <c r="O182" s="31">
        <f t="shared" si="5"/>
        <v>0</v>
      </c>
      <c r="P182" s="31">
        <f t="shared" si="5"/>
        <v>0</v>
      </c>
      <c r="Q182" s="31">
        <f t="shared" si="5"/>
        <v>0</v>
      </c>
    </row>
    <row r="183" spans="1:17" ht="15" x14ac:dyDescent="0.25">
      <c r="A183" s="18"/>
      <c r="B183" s="18"/>
      <c r="C183" s="53" t="s">
        <v>255</v>
      </c>
      <c r="D183" s="59"/>
      <c r="E183" s="59"/>
      <c r="F183" s="31"/>
      <c r="G183" s="31"/>
      <c r="H183" s="63"/>
      <c r="I183" s="70"/>
      <c r="J183" s="31"/>
      <c r="K183" s="31"/>
      <c r="L183" s="8"/>
      <c r="M183" s="8"/>
      <c r="N183" s="8"/>
      <c r="O183" s="8"/>
      <c r="P183" s="8"/>
      <c r="Q183" s="8"/>
    </row>
    <row r="184" spans="1:17" ht="12.75" customHeight="1" x14ac:dyDescent="0.25">
      <c r="A184" s="18"/>
      <c r="B184" s="48"/>
      <c r="C184" s="52" t="s">
        <v>247</v>
      </c>
      <c r="D184" s="59"/>
      <c r="E184" s="59"/>
      <c r="F184" s="31"/>
      <c r="G184" s="31"/>
      <c r="H184" s="63"/>
      <c r="I184" s="70"/>
      <c r="J184" s="31"/>
      <c r="K184" s="31"/>
      <c r="L184" s="8"/>
      <c r="M184" s="8"/>
      <c r="N184" s="8"/>
      <c r="O184" s="8"/>
      <c r="P184" s="8"/>
      <c r="Q184" s="8"/>
    </row>
    <row r="185" spans="1:17" ht="12.75" customHeight="1" x14ac:dyDescent="0.25">
      <c r="A185" s="18"/>
      <c r="B185" s="48"/>
      <c r="C185" s="46" t="s">
        <v>248</v>
      </c>
      <c r="D185" s="59"/>
      <c r="E185" s="59"/>
      <c r="F185" s="31"/>
      <c r="G185" s="31"/>
      <c r="H185" s="63"/>
      <c r="I185" s="70"/>
      <c r="J185" s="31"/>
      <c r="K185" s="31"/>
      <c r="L185" s="8"/>
      <c r="M185" s="8"/>
      <c r="N185" s="8"/>
      <c r="O185" s="8"/>
      <c r="P185" s="8"/>
      <c r="Q185" s="8"/>
    </row>
    <row r="186" spans="1:17" ht="12.75" customHeight="1" x14ac:dyDescent="0.25">
      <c r="A186" s="18"/>
      <c r="B186" s="48"/>
      <c r="C186" s="46" t="s">
        <v>249</v>
      </c>
      <c r="D186" s="59"/>
      <c r="E186" s="59"/>
      <c r="F186" s="31"/>
      <c r="G186" s="31"/>
      <c r="H186" s="63"/>
      <c r="I186" s="70"/>
      <c r="J186" s="31"/>
      <c r="K186" s="31"/>
      <c r="L186" s="8"/>
      <c r="M186" s="8"/>
      <c r="N186" s="8"/>
      <c r="O186" s="8"/>
      <c r="P186" s="8"/>
      <c r="Q186" s="8"/>
    </row>
    <row r="187" spans="1:17" ht="12.75" customHeight="1" x14ac:dyDescent="0.25">
      <c r="A187" s="18"/>
      <c r="B187" s="48"/>
      <c r="C187" s="46" t="s">
        <v>250</v>
      </c>
      <c r="D187" s="59"/>
      <c r="E187" s="59"/>
      <c r="F187" s="31"/>
      <c r="G187" s="31"/>
      <c r="H187" s="63"/>
      <c r="I187" s="70"/>
      <c r="J187" s="31"/>
      <c r="K187" s="31"/>
      <c r="L187" s="8"/>
      <c r="M187" s="8"/>
      <c r="N187" s="8"/>
      <c r="O187" s="8"/>
      <c r="P187" s="8"/>
      <c r="Q187" s="8"/>
    </row>
    <row r="188" spans="1:17" ht="12.75" customHeight="1" x14ac:dyDescent="0.25">
      <c r="A188" s="18"/>
      <c r="B188" s="48"/>
      <c r="C188" s="46" t="s">
        <v>251</v>
      </c>
      <c r="D188" s="59"/>
      <c r="E188" s="59"/>
      <c r="F188" s="31"/>
      <c r="G188" s="31"/>
      <c r="H188" s="63"/>
      <c r="I188" s="70"/>
      <c r="J188" s="31"/>
      <c r="K188" s="31"/>
      <c r="L188" s="8"/>
      <c r="M188" s="8"/>
      <c r="N188" s="8"/>
      <c r="O188" s="8"/>
      <c r="P188" s="8"/>
      <c r="Q188" s="8"/>
    </row>
    <row r="189" spans="1:17" ht="12.75" customHeight="1" x14ac:dyDescent="0.25">
      <c r="A189" s="18"/>
      <c r="B189" s="48"/>
      <c r="C189" s="46" t="s">
        <v>252</v>
      </c>
      <c r="D189" s="59"/>
      <c r="E189" s="59"/>
      <c r="F189" s="31"/>
      <c r="G189" s="31"/>
      <c r="H189" s="63"/>
      <c r="I189" s="70"/>
      <c r="J189" s="31"/>
      <c r="K189" s="31"/>
      <c r="L189" s="8"/>
      <c r="M189" s="8"/>
      <c r="N189" s="8"/>
      <c r="O189" s="8"/>
      <c r="P189" s="8"/>
      <c r="Q189" s="8"/>
    </row>
    <row r="190" spans="1:17" ht="12.75" customHeight="1" x14ac:dyDescent="0.25">
      <c r="A190" s="18"/>
      <c r="B190" s="48"/>
      <c r="C190" s="46" t="s">
        <v>253</v>
      </c>
      <c r="D190" s="59"/>
      <c r="E190" s="59"/>
      <c r="F190" s="31"/>
      <c r="G190" s="31"/>
      <c r="H190" s="63"/>
      <c r="I190" s="70"/>
      <c r="J190" s="31"/>
      <c r="K190" s="31"/>
      <c r="L190" s="8"/>
      <c r="M190" s="8"/>
      <c r="N190" s="8"/>
      <c r="O190" s="8"/>
      <c r="P190" s="8"/>
      <c r="Q190" s="8"/>
    </row>
    <row r="191" spans="1:17" ht="12.75" customHeight="1" x14ac:dyDescent="0.25">
      <c r="A191" s="18"/>
      <c r="B191" s="48"/>
      <c r="C191" s="46" t="s">
        <v>254</v>
      </c>
      <c r="D191" s="59"/>
      <c r="E191" s="59"/>
      <c r="F191" s="31"/>
      <c r="G191" s="31"/>
      <c r="H191" s="63"/>
      <c r="I191" s="70"/>
      <c r="J191" s="31"/>
      <c r="K191" s="31"/>
      <c r="L191" s="8"/>
      <c r="M191" s="8"/>
      <c r="N191" s="8"/>
      <c r="O191" s="8"/>
      <c r="P191" s="8"/>
      <c r="Q191" s="8"/>
    </row>
    <row r="192" spans="1:17" ht="12.75" customHeight="1" x14ac:dyDescent="0.25">
      <c r="A192" s="18"/>
      <c r="B192" s="48"/>
      <c r="C192" s="19" t="s">
        <v>30</v>
      </c>
      <c r="D192" s="59">
        <f>SUM(D184:D191)</f>
        <v>0</v>
      </c>
      <c r="E192" s="59">
        <f t="shared" ref="E192:G192" si="6">SUM(E184:E191)</f>
        <v>0</v>
      </c>
      <c r="F192" s="59">
        <f t="shared" si="6"/>
        <v>0</v>
      </c>
      <c r="G192" s="59">
        <f t="shared" si="6"/>
        <v>0</v>
      </c>
      <c r="H192" s="63"/>
      <c r="I192" s="31">
        <f t="shared" ref="I192:K192" si="7">SUM(I184:I191)</f>
        <v>0</v>
      </c>
      <c r="J192" s="31">
        <f t="shared" si="7"/>
        <v>0</v>
      </c>
      <c r="K192" s="31">
        <f t="shared" si="7"/>
        <v>0</v>
      </c>
      <c r="L192" s="8"/>
      <c r="M192" s="8"/>
      <c r="N192" s="8"/>
      <c r="O192" s="8"/>
      <c r="P192" s="8"/>
      <c r="Q192" s="8"/>
    </row>
    <row r="193" spans="1:17" ht="15" x14ac:dyDescent="0.25">
      <c r="A193" s="18"/>
      <c r="B193" s="48"/>
      <c r="C193" s="55" t="s">
        <v>261</v>
      </c>
      <c r="D193" s="59"/>
      <c r="E193" s="59"/>
      <c r="F193" s="31"/>
      <c r="G193" s="31"/>
      <c r="H193" s="63"/>
      <c r="I193" s="70"/>
      <c r="J193" s="31"/>
      <c r="K193" s="31"/>
      <c r="L193" s="8"/>
      <c r="M193" s="8"/>
      <c r="N193" s="8"/>
      <c r="O193" s="8"/>
      <c r="P193" s="8"/>
      <c r="Q193" s="8"/>
    </row>
    <row r="194" spans="1:17" ht="12.75" customHeight="1" x14ac:dyDescent="0.25">
      <c r="A194" s="18"/>
      <c r="B194" s="48"/>
      <c r="C194" s="46" t="s">
        <v>256</v>
      </c>
      <c r="D194" s="59"/>
      <c r="E194" s="59"/>
      <c r="F194" s="31"/>
      <c r="G194" s="31"/>
      <c r="H194" s="63"/>
      <c r="I194" s="70"/>
      <c r="J194" s="31"/>
      <c r="K194" s="31"/>
      <c r="L194" s="8"/>
      <c r="M194" s="8"/>
      <c r="N194" s="8"/>
      <c r="O194" s="8"/>
      <c r="P194" s="8"/>
      <c r="Q194" s="8"/>
    </row>
    <row r="195" spans="1:17" ht="12.75" customHeight="1" x14ac:dyDescent="0.25">
      <c r="A195" s="18"/>
      <c r="B195" s="48"/>
      <c r="C195" s="46" t="s">
        <v>257</v>
      </c>
      <c r="D195" s="59"/>
      <c r="E195" s="59"/>
      <c r="F195" s="31"/>
      <c r="G195" s="31"/>
      <c r="H195" s="63"/>
      <c r="I195" s="70"/>
      <c r="J195" s="31"/>
      <c r="K195" s="31"/>
      <c r="L195" s="8"/>
      <c r="M195" s="8"/>
      <c r="N195" s="8"/>
      <c r="O195" s="8"/>
      <c r="P195" s="8"/>
      <c r="Q195" s="8"/>
    </row>
    <row r="196" spans="1:17" ht="12.75" customHeight="1" x14ac:dyDescent="0.25">
      <c r="A196" s="18"/>
      <c r="B196" s="48"/>
      <c r="C196" s="46" t="s">
        <v>258</v>
      </c>
      <c r="D196" s="59"/>
      <c r="E196" s="59"/>
      <c r="F196" s="31"/>
      <c r="G196" s="31"/>
      <c r="H196" s="63"/>
      <c r="I196" s="70"/>
      <c r="J196" s="31"/>
      <c r="K196" s="31"/>
      <c r="L196" s="8"/>
      <c r="M196" s="8"/>
      <c r="N196" s="8"/>
      <c r="O196" s="8"/>
      <c r="P196" s="8"/>
      <c r="Q196" s="8"/>
    </row>
    <row r="197" spans="1:17" ht="12.75" customHeight="1" x14ac:dyDescent="0.25">
      <c r="A197" s="18"/>
      <c r="B197" s="48"/>
      <c r="C197" s="46" t="s">
        <v>259</v>
      </c>
      <c r="D197" s="59"/>
      <c r="E197" s="59"/>
      <c r="F197" s="31"/>
      <c r="G197" s="31"/>
      <c r="H197" s="63"/>
      <c r="I197" s="70"/>
      <c r="J197" s="31"/>
      <c r="K197" s="31"/>
      <c r="L197" s="8"/>
      <c r="M197" s="8"/>
      <c r="N197" s="8"/>
      <c r="O197" s="8"/>
      <c r="P197" s="8"/>
      <c r="Q197" s="8"/>
    </row>
    <row r="198" spans="1:17" ht="12.75" customHeight="1" x14ac:dyDescent="0.25">
      <c r="A198" s="18"/>
      <c r="B198" s="48"/>
      <c r="C198" s="46" t="s">
        <v>154</v>
      </c>
      <c r="D198" s="59"/>
      <c r="E198" s="59"/>
      <c r="F198" s="31"/>
      <c r="G198" s="31"/>
      <c r="H198" s="63"/>
      <c r="I198" s="70"/>
      <c r="J198" s="31"/>
      <c r="K198" s="31"/>
      <c r="L198" s="8"/>
      <c r="M198" s="8"/>
      <c r="N198" s="8"/>
      <c r="O198" s="8"/>
      <c r="P198" s="8"/>
      <c r="Q198" s="8"/>
    </row>
    <row r="199" spans="1:17" ht="12.75" customHeight="1" x14ac:dyDescent="0.25">
      <c r="A199" s="18"/>
      <c r="B199" s="48"/>
      <c r="C199" s="46" t="s">
        <v>260</v>
      </c>
      <c r="D199" s="59"/>
      <c r="E199" s="59"/>
      <c r="F199" s="31"/>
      <c r="G199" s="31"/>
      <c r="H199" s="63"/>
      <c r="I199" s="70"/>
      <c r="J199" s="31"/>
      <c r="K199" s="31"/>
      <c r="L199" s="8"/>
      <c r="M199" s="8"/>
      <c r="N199" s="8"/>
      <c r="O199" s="8"/>
      <c r="P199" s="8"/>
      <c r="Q199" s="8"/>
    </row>
    <row r="200" spans="1:17" ht="12.75" customHeight="1" x14ac:dyDescent="0.25">
      <c r="A200" s="18"/>
      <c r="B200" s="18"/>
      <c r="C200" s="54" t="s">
        <v>30</v>
      </c>
      <c r="D200" s="59">
        <f>SUM(D194:D199)</f>
        <v>0</v>
      </c>
      <c r="E200" s="59">
        <f t="shared" ref="E200:G200" si="8">SUM(E194:E199)</f>
        <v>0</v>
      </c>
      <c r="F200" s="59">
        <f t="shared" si="8"/>
        <v>0</v>
      </c>
      <c r="G200" s="59">
        <f t="shared" si="8"/>
        <v>0</v>
      </c>
      <c r="H200" s="63"/>
      <c r="I200" s="31">
        <f t="shared" ref="I200" si="9">SUM(I194:I199)</f>
        <v>0</v>
      </c>
      <c r="J200" s="59">
        <f>SUM(J194:J199)</f>
        <v>0</v>
      </c>
      <c r="K200" s="59">
        <f t="shared" ref="K200" si="10">SUM(K194:K199)</f>
        <v>0</v>
      </c>
      <c r="L200" s="8"/>
      <c r="M200" s="8"/>
      <c r="N200" s="8"/>
      <c r="O200" s="8"/>
      <c r="P200" s="8"/>
      <c r="Q200" s="8"/>
    </row>
    <row r="201" spans="1:17" ht="15" x14ac:dyDescent="0.25">
      <c r="A201" s="18"/>
      <c r="B201" s="18"/>
      <c r="C201" s="47" t="s">
        <v>299</v>
      </c>
      <c r="D201" s="59"/>
      <c r="E201" s="59"/>
      <c r="F201" s="31"/>
      <c r="G201" s="31"/>
      <c r="H201" s="63"/>
      <c r="I201" s="70"/>
      <c r="J201" s="31"/>
      <c r="K201" s="31"/>
      <c r="L201" s="8"/>
      <c r="M201" s="8"/>
      <c r="N201" s="8"/>
      <c r="O201" s="8"/>
      <c r="P201" s="8"/>
      <c r="Q201" s="8"/>
    </row>
    <row r="202" spans="1:17" ht="12.75" customHeight="1" x14ac:dyDescent="0.25">
      <c r="A202" s="18"/>
      <c r="B202" s="48"/>
      <c r="C202" s="46" t="s">
        <v>262</v>
      </c>
      <c r="D202" s="59">
        <v>1</v>
      </c>
      <c r="E202" s="59">
        <v>9</v>
      </c>
      <c r="F202" s="31"/>
      <c r="G202" s="31"/>
      <c r="H202" s="63"/>
      <c r="I202" s="70"/>
      <c r="J202" s="31"/>
      <c r="K202" s="31"/>
      <c r="L202" s="8"/>
      <c r="M202" s="8"/>
      <c r="N202" s="8"/>
      <c r="O202" s="8"/>
      <c r="P202" s="8"/>
      <c r="Q202" s="8"/>
    </row>
    <row r="203" spans="1:17" ht="12.75" customHeight="1" x14ac:dyDescent="0.25">
      <c r="A203" s="18"/>
      <c r="B203" s="48"/>
      <c r="C203" s="52" t="s">
        <v>263</v>
      </c>
      <c r="D203" s="59"/>
      <c r="E203" s="59"/>
      <c r="F203" s="31"/>
      <c r="G203" s="31"/>
      <c r="H203" s="63"/>
      <c r="I203" s="70"/>
      <c r="J203" s="31"/>
      <c r="K203" s="31"/>
      <c r="L203" s="8"/>
      <c r="M203" s="8"/>
      <c r="N203" s="8"/>
      <c r="O203" s="8"/>
      <c r="P203" s="8"/>
      <c r="Q203" s="8"/>
    </row>
    <row r="204" spans="1:17" ht="12.75" customHeight="1" x14ac:dyDescent="0.25">
      <c r="A204" s="18"/>
      <c r="B204" s="48"/>
      <c r="C204" s="46" t="s">
        <v>264</v>
      </c>
      <c r="D204" s="59"/>
      <c r="E204" s="59"/>
      <c r="F204" s="31"/>
      <c r="G204" s="31"/>
      <c r="H204" s="63"/>
      <c r="I204" s="70"/>
      <c r="J204" s="31"/>
      <c r="K204" s="31"/>
      <c r="L204" s="8"/>
      <c r="M204" s="8"/>
      <c r="N204" s="8"/>
      <c r="O204" s="8"/>
      <c r="P204" s="8"/>
      <c r="Q204" s="8"/>
    </row>
    <row r="205" spans="1:17" ht="12.75" customHeight="1" x14ac:dyDescent="0.25">
      <c r="A205" s="18"/>
      <c r="B205" s="48"/>
      <c r="C205" s="46" t="s">
        <v>265</v>
      </c>
      <c r="D205" s="59">
        <v>11</v>
      </c>
      <c r="E205" s="59">
        <v>41</v>
      </c>
      <c r="F205" s="31"/>
      <c r="G205" s="31"/>
      <c r="H205" s="63"/>
      <c r="I205" s="70"/>
      <c r="J205" s="31"/>
      <c r="K205" s="31"/>
      <c r="L205" s="8"/>
      <c r="M205" s="8"/>
      <c r="N205" s="8"/>
      <c r="O205" s="8"/>
      <c r="P205" s="8"/>
      <c r="Q205" s="8"/>
    </row>
    <row r="206" spans="1:17" ht="12.75" customHeight="1" x14ac:dyDescent="0.25">
      <c r="A206" s="18"/>
      <c r="B206" s="48"/>
      <c r="C206" s="46" t="s">
        <v>266</v>
      </c>
      <c r="D206" s="59">
        <v>1</v>
      </c>
      <c r="E206" s="59">
        <v>3</v>
      </c>
      <c r="F206" s="31"/>
      <c r="G206" s="31"/>
      <c r="H206" s="63"/>
      <c r="I206" s="70"/>
      <c r="J206" s="31"/>
      <c r="K206" s="31"/>
      <c r="L206" s="8"/>
      <c r="M206" s="8"/>
      <c r="N206" s="8"/>
      <c r="O206" s="8"/>
      <c r="P206" s="8"/>
      <c r="Q206" s="8"/>
    </row>
    <row r="207" spans="1:17" ht="12.75" customHeight="1" x14ac:dyDescent="0.25">
      <c r="A207" s="18"/>
      <c r="B207" s="48"/>
      <c r="C207" s="46" t="s">
        <v>267</v>
      </c>
      <c r="D207" s="59">
        <v>1</v>
      </c>
      <c r="E207" s="59">
        <v>3</v>
      </c>
      <c r="F207" s="31"/>
      <c r="G207" s="31"/>
      <c r="H207" s="63"/>
      <c r="I207" s="70"/>
      <c r="J207" s="31"/>
      <c r="K207" s="31"/>
      <c r="L207" s="8"/>
      <c r="M207" s="8"/>
      <c r="N207" s="8"/>
      <c r="O207" s="8"/>
      <c r="P207" s="8"/>
      <c r="Q207" s="8"/>
    </row>
    <row r="208" spans="1:17" ht="12.75" customHeight="1" x14ac:dyDescent="0.25">
      <c r="A208" s="18"/>
      <c r="B208" s="48"/>
      <c r="C208" s="46" t="s">
        <v>268</v>
      </c>
      <c r="D208" s="59"/>
      <c r="E208" s="59"/>
      <c r="F208" s="31"/>
      <c r="G208" s="31"/>
      <c r="H208" s="63"/>
      <c r="I208" s="70"/>
      <c r="J208" s="31"/>
      <c r="K208" s="31"/>
      <c r="L208" s="8"/>
      <c r="M208" s="8"/>
      <c r="N208" s="8"/>
      <c r="O208" s="8"/>
      <c r="P208" s="8"/>
      <c r="Q208" s="8"/>
    </row>
    <row r="209" spans="1:17" ht="12.75" customHeight="1" x14ac:dyDescent="0.25">
      <c r="A209" s="18"/>
      <c r="B209" s="48"/>
      <c r="C209" s="46" t="s">
        <v>269</v>
      </c>
      <c r="D209" s="59"/>
      <c r="E209" s="59"/>
      <c r="F209" s="31"/>
      <c r="G209" s="31"/>
      <c r="H209" s="63"/>
      <c r="I209" s="70"/>
      <c r="J209" s="31"/>
      <c r="K209" s="31"/>
      <c r="L209" s="8"/>
      <c r="M209" s="8"/>
      <c r="N209" s="8"/>
      <c r="O209" s="8"/>
      <c r="P209" s="8"/>
      <c r="Q209" s="8"/>
    </row>
    <row r="210" spans="1:17" ht="12.75" customHeight="1" x14ac:dyDescent="0.25">
      <c r="A210" s="18"/>
      <c r="B210" s="48"/>
      <c r="C210" s="46" t="s">
        <v>270</v>
      </c>
      <c r="D210" s="59"/>
      <c r="E210" s="59"/>
      <c r="F210" s="31"/>
      <c r="G210" s="31"/>
      <c r="H210" s="63"/>
      <c r="I210" s="70"/>
      <c r="J210" s="31"/>
      <c r="K210" s="31"/>
      <c r="L210" s="8"/>
      <c r="M210" s="8"/>
      <c r="N210" s="8"/>
      <c r="O210" s="8"/>
      <c r="P210" s="8"/>
      <c r="Q210" s="8"/>
    </row>
    <row r="211" spans="1:17" ht="12.75" customHeight="1" x14ac:dyDescent="0.25">
      <c r="A211" s="18"/>
      <c r="B211" s="48"/>
      <c r="C211" s="46" t="s">
        <v>271</v>
      </c>
      <c r="D211" s="59">
        <v>4</v>
      </c>
      <c r="E211" s="59">
        <v>20</v>
      </c>
      <c r="F211" s="31"/>
      <c r="G211" s="31"/>
      <c r="H211" s="63"/>
      <c r="I211" s="70"/>
      <c r="J211" s="31"/>
      <c r="K211" s="31"/>
      <c r="L211" s="8"/>
      <c r="M211" s="8"/>
      <c r="N211" s="8"/>
      <c r="O211" s="8"/>
      <c r="P211" s="8"/>
      <c r="Q211" s="8"/>
    </row>
    <row r="212" spans="1:17" ht="12.75" customHeight="1" x14ac:dyDescent="0.25">
      <c r="A212" s="18"/>
      <c r="B212" s="48"/>
      <c r="C212" s="46" t="s">
        <v>272</v>
      </c>
      <c r="D212" s="59">
        <v>4</v>
      </c>
      <c r="E212" s="59">
        <v>46.5</v>
      </c>
      <c r="F212" s="31"/>
      <c r="G212" s="31"/>
      <c r="H212" s="63"/>
      <c r="I212" s="70"/>
      <c r="J212" s="31"/>
      <c r="K212" s="31"/>
      <c r="L212" s="8"/>
      <c r="M212" s="8"/>
      <c r="N212" s="8"/>
      <c r="O212" s="8"/>
      <c r="P212" s="8"/>
      <c r="Q212" s="8"/>
    </row>
    <row r="213" spans="1:17" ht="12.75" customHeight="1" x14ac:dyDescent="0.25">
      <c r="A213" s="18"/>
      <c r="B213" s="48"/>
      <c r="C213" s="46" t="s">
        <v>273</v>
      </c>
      <c r="D213" s="59">
        <v>5</v>
      </c>
      <c r="E213" s="59">
        <v>26</v>
      </c>
      <c r="F213" s="31"/>
      <c r="G213" s="31"/>
      <c r="H213" s="63"/>
      <c r="I213" s="70"/>
      <c r="J213" s="31"/>
      <c r="K213" s="31"/>
      <c r="L213" s="8"/>
      <c r="M213" s="8"/>
      <c r="N213" s="8"/>
      <c r="O213" s="8"/>
      <c r="P213" s="8"/>
      <c r="Q213" s="8"/>
    </row>
    <row r="214" spans="1:17" ht="12.75" customHeight="1" x14ac:dyDescent="0.25">
      <c r="A214" s="18"/>
      <c r="B214" s="48"/>
      <c r="C214" s="46" t="s">
        <v>274</v>
      </c>
      <c r="D214" s="59"/>
      <c r="E214" s="59"/>
      <c r="F214" s="31"/>
      <c r="G214" s="31"/>
      <c r="H214" s="63"/>
      <c r="I214" s="70"/>
      <c r="J214" s="31"/>
      <c r="K214" s="31"/>
      <c r="L214" s="8"/>
      <c r="M214" s="8"/>
      <c r="N214" s="8"/>
      <c r="O214" s="8"/>
      <c r="P214" s="8"/>
      <c r="Q214" s="8"/>
    </row>
    <row r="215" spans="1:17" ht="12.75" customHeight="1" x14ac:dyDescent="0.25">
      <c r="A215" s="18"/>
      <c r="B215" s="48"/>
      <c r="C215" s="46" t="s">
        <v>275</v>
      </c>
      <c r="D215" s="59"/>
      <c r="E215" s="59"/>
      <c r="F215" s="31"/>
      <c r="G215" s="31"/>
      <c r="H215" s="63"/>
      <c r="I215" s="70"/>
      <c r="J215" s="31"/>
      <c r="K215" s="31"/>
      <c r="L215" s="8"/>
      <c r="M215" s="8"/>
      <c r="N215" s="8"/>
      <c r="O215" s="8"/>
      <c r="P215" s="8"/>
      <c r="Q215" s="8"/>
    </row>
    <row r="216" spans="1:17" ht="12.75" customHeight="1" x14ac:dyDescent="0.25">
      <c r="A216" s="18"/>
      <c r="B216" s="48"/>
      <c r="C216" s="46" t="s">
        <v>276</v>
      </c>
      <c r="D216" s="59"/>
      <c r="E216" s="59"/>
      <c r="F216" s="31"/>
      <c r="G216" s="31"/>
      <c r="H216" s="63"/>
      <c r="I216" s="70"/>
      <c r="J216" s="31"/>
      <c r="K216" s="31"/>
      <c r="L216" s="8"/>
      <c r="M216" s="8"/>
      <c r="N216" s="8"/>
      <c r="O216" s="8"/>
      <c r="P216" s="8"/>
      <c r="Q216" s="8"/>
    </row>
    <row r="217" spans="1:17" ht="12.75" customHeight="1" x14ac:dyDescent="0.25">
      <c r="A217" s="18"/>
      <c r="B217" s="48"/>
      <c r="C217" s="46" t="s">
        <v>277</v>
      </c>
      <c r="D217" s="59"/>
      <c r="E217" s="59"/>
      <c r="F217" s="31"/>
      <c r="G217" s="31"/>
      <c r="H217" s="63"/>
      <c r="I217" s="70"/>
      <c r="J217" s="31"/>
      <c r="K217" s="31"/>
      <c r="L217" s="8"/>
      <c r="M217" s="8"/>
      <c r="N217" s="8"/>
      <c r="O217" s="8"/>
      <c r="P217" s="8"/>
      <c r="Q217" s="8"/>
    </row>
    <row r="218" spans="1:17" ht="12.75" customHeight="1" x14ac:dyDescent="0.25">
      <c r="A218" s="18"/>
      <c r="B218" s="48"/>
      <c r="C218" s="46" t="s">
        <v>278</v>
      </c>
      <c r="D218" s="59"/>
      <c r="E218" s="59"/>
      <c r="F218" s="31"/>
      <c r="G218" s="31"/>
      <c r="H218" s="63"/>
      <c r="I218" s="70"/>
      <c r="J218" s="31"/>
      <c r="K218" s="31"/>
      <c r="L218" s="8"/>
      <c r="M218" s="8"/>
      <c r="N218" s="8"/>
      <c r="O218" s="8"/>
      <c r="P218" s="8"/>
      <c r="Q218" s="8"/>
    </row>
    <row r="219" spans="1:17" ht="12.75" customHeight="1" x14ac:dyDescent="0.25">
      <c r="A219" s="18"/>
      <c r="B219" s="48"/>
      <c r="C219" s="46" t="s">
        <v>279</v>
      </c>
      <c r="D219" s="59"/>
      <c r="E219" s="59"/>
      <c r="F219" s="31"/>
      <c r="G219" s="31"/>
      <c r="H219" s="63"/>
      <c r="I219" s="70"/>
      <c r="J219" s="31"/>
      <c r="K219" s="31"/>
      <c r="L219" s="8"/>
      <c r="M219" s="8"/>
      <c r="N219" s="8"/>
      <c r="O219" s="8"/>
      <c r="P219" s="8"/>
      <c r="Q219" s="8"/>
    </row>
    <row r="220" spans="1:17" ht="12.75" customHeight="1" x14ac:dyDescent="0.25">
      <c r="A220" s="18"/>
      <c r="B220" s="48"/>
      <c r="C220" s="46" t="s">
        <v>280</v>
      </c>
      <c r="D220" s="59"/>
      <c r="E220" s="59"/>
      <c r="F220" s="31"/>
      <c r="G220" s="31"/>
      <c r="H220" s="63"/>
      <c r="I220" s="70"/>
      <c r="J220" s="31"/>
      <c r="K220" s="31"/>
      <c r="L220" s="8"/>
      <c r="M220" s="8"/>
      <c r="N220" s="8"/>
      <c r="O220" s="8"/>
      <c r="P220" s="8"/>
      <c r="Q220" s="8"/>
    </row>
    <row r="221" spans="1:17" ht="12.75" customHeight="1" x14ac:dyDescent="0.25">
      <c r="A221" s="18"/>
      <c r="B221" s="48"/>
      <c r="C221" s="46" t="s">
        <v>281</v>
      </c>
      <c r="D221" s="59"/>
      <c r="E221" s="59"/>
      <c r="F221" s="31"/>
      <c r="G221" s="31"/>
      <c r="H221" s="63"/>
      <c r="I221" s="70"/>
      <c r="J221" s="31"/>
      <c r="K221" s="31"/>
      <c r="L221" s="8"/>
      <c r="M221" s="8"/>
      <c r="N221" s="8"/>
      <c r="O221" s="8"/>
      <c r="P221" s="8"/>
      <c r="Q221" s="8"/>
    </row>
    <row r="222" spans="1:17" ht="12.75" customHeight="1" x14ac:dyDescent="0.25">
      <c r="A222" s="18"/>
      <c r="B222" s="48"/>
      <c r="C222" s="46" t="s">
        <v>282</v>
      </c>
      <c r="D222" s="59">
        <v>8</v>
      </c>
      <c r="E222" s="59">
        <v>70</v>
      </c>
      <c r="F222" s="31"/>
      <c r="G222" s="31"/>
      <c r="H222" s="63"/>
      <c r="I222" s="70"/>
      <c r="J222" s="31"/>
      <c r="K222" s="31"/>
      <c r="L222" s="8"/>
      <c r="M222" s="8"/>
      <c r="N222" s="8"/>
      <c r="O222" s="8"/>
      <c r="P222" s="8"/>
      <c r="Q222" s="8"/>
    </row>
    <row r="223" spans="1:17" ht="12.75" customHeight="1" x14ac:dyDescent="0.25">
      <c r="A223" s="18"/>
      <c r="B223" s="48"/>
      <c r="C223" s="46" t="s">
        <v>283</v>
      </c>
      <c r="D223" s="59"/>
      <c r="E223" s="59"/>
      <c r="F223" s="31"/>
      <c r="G223" s="31"/>
      <c r="H223" s="63"/>
      <c r="I223" s="70"/>
      <c r="J223" s="31"/>
      <c r="K223" s="31"/>
      <c r="L223" s="8"/>
      <c r="M223" s="8"/>
      <c r="N223" s="8"/>
      <c r="O223" s="8"/>
      <c r="P223" s="8"/>
      <c r="Q223" s="8"/>
    </row>
    <row r="224" spans="1:17" ht="12.75" customHeight="1" x14ac:dyDescent="0.25">
      <c r="A224" s="18"/>
      <c r="B224" s="48"/>
      <c r="C224" s="46" t="s">
        <v>284</v>
      </c>
      <c r="D224" s="59"/>
      <c r="E224" s="59"/>
      <c r="F224" s="31"/>
      <c r="G224" s="31"/>
      <c r="H224" s="63"/>
      <c r="I224" s="70"/>
      <c r="J224" s="31"/>
      <c r="K224" s="31"/>
      <c r="L224" s="8"/>
      <c r="M224" s="8"/>
      <c r="N224" s="8"/>
      <c r="O224" s="8"/>
      <c r="P224" s="8"/>
      <c r="Q224" s="8"/>
    </row>
    <row r="225" spans="1:17" ht="12.75" customHeight="1" x14ac:dyDescent="0.25">
      <c r="A225" s="18"/>
      <c r="B225" s="48"/>
      <c r="C225" s="46" t="s">
        <v>285</v>
      </c>
      <c r="D225" s="59"/>
      <c r="E225" s="59"/>
      <c r="F225" s="31"/>
      <c r="G225" s="31"/>
      <c r="H225" s="63"/>
      <c r="I225" s="70"/>
      <c r="J225" s="31"/>
      <c r="K225" s="31"/>
      <c r="L225" s="8"/>
      <c r="M225" s="8"/>
      <c r="N225" s="8"/>
      <c r="O225" s="8"/>
      <c r="P225" s="8"/>
      <c r="Q225" s="8"/>
    </row>
    <row r="226" spans="1:17" ht="12.75" customHeight="1" x14ac:dyDescent="0.25">
      <c r="A226" s="18"/>
      <c r="B226" s="48"/>
      <c r="C226" s="46" t="s">
        <v>286</v>
      </c>
      <c r="D226" s="59">
        <v>3</v>
      </c>
      <c r="E226" s="59">
        <v>26</v>
      </c>
      <c r="F226" s="31"/>
      <c r="G226" s="31"/>
      <c r="H226" s="63"/>
      <c r="I226" s="70"/>
      <c r="J226" s="31"/>
      <c r="K226" s="31"/>
      <c r="L226" s="8"/>
      <c r="M226" s="8"/>
      <c r="N226" s="8"/>
      <c r="O226" s="8"/>
      <c r="P226" s="8"/>
      <c r="Q226" s="8"/>
    </row>
    <row r="227" spans="1:17" ht="12.75" customHeight="1" x14ac:dyDescent="0.25">
      <c r="A227" s="18"/>
      <c r="B227" s="48"/>
      <c r="C227" s="46" t="s">
        <v>287</v>
      </c>
      <c r="D227" s="59">
        <v>2</v>
      </c>
      <c r="E227" s="59">
        <v>11</v>
      </c>
      <c r="F227" s="31"/>
      <c r="G227" s="31"/>
      <c r="H227" s="63"/>
      <c r="I227" s="70"/>
      <c r="J227" s="31"/>
      <c r="K227" s="31"/>
      <c r="L227" s="8"/>
      <c r="M227" s="8"/>
      <c r="N227" s="8"/>
      <c r="O227" s="8"/>
      <c r="P227" s="8"/>
      <c r="Q227" s="8"/>
    </row>
    <row r="228" spans="1:17" ht="12.75" customHeight="1" x14ac:dyDescent="0.25">
      <c r="A228" s="18"/>
      <c r="B228" s="48"/>
      <c r="C228" s="46" t="s">
        <v>288</v>
      </c>
      <c r="D228" s="59"/>
      <c r="E228" s="59"/>
      <c r="F228" s="120"/>
      <c r="G228" s="120"/>
      <c r="H228" s="63"/>
      <c r="I228" s="70"/>
      <c r="J228" s="31"/>
      <c r="K228" s="31"/>
      <c r="L228" s="8"/>
      <c r="M228" s="8"/>
      <c r="N228" s="8"/>
      <c r="O228" s="8"/>
      <c r="P228" s="8"/>
      <c r="Q228" s="8"/>
    </row>
    <row r="229" spans="1:17" ht="12.75" customHeight="1" x14ac:dyDescent="0.25">
      <c r="A229" s="18"/>
      <c r="B229" s="48"/>
      <c r="C229" s="46" t="s">
        <v>289</v>
      </c>
      <c r="D229" s="59"/>
      <c r="E229" s="59"/>
      <c r="F229" s="31"/>
      <c r="G229" s="31"/>
      <c r="H229" s="63"/>
      <c r="I229" s="70"/>
      <c r="J229" s="31"/>
      <c r="K229" s="31"/>
      <c r="L229" s="8"/>
      <c r="M229" s="8"/>
      <c r="N229" s="8"/>
      <c r="O229" s="8"/>
      <c r="P229" s="8"/>
      <c r="Q229" s="8"/>
    </row>
    <row r="230" spans="1:17" ht="12.75" customHeight="1" x14ac:dyDescent="0.25">
      <c r="A230" s="18"/>
      <c r="B230" s="48"/>
      <c r="C230" s="46" t="s">
        <v>290</v>
      </c>
      <c r="D230" s="59"/>
      <c r="E230" s="59"/>
      <c r="F230" s="31"/>
      <c r="G230" s="31"/>
      <c r="H230" s="63"/>
      <c r="I230" s="70"/>
      <c r="J230" s="31"/>
      <c r="K230" s="31"/>
      <c r="L230" s="8"/>
      <c r="M230" s="8"/>
      <c r="N230" s="8"/>
      <c r="O230" s="8"/>
      <c r="P230" s="8"/>
      <c r="Q230" s="8"/>
    </row>
    <row r="231" spans="1:17" ht="12.75" customHeight="1" x14ac:dyDescent="0.25">
      <c r="A231" s="18"/>
      <c r="B231" s="48"/>
      <c r="C231" s="46" t="s">
        <v>291</v>
      </c>
      <c r="D231" s="59">
        <v>1</v>
      </c>
      <c r="E231" s="59">
        <v>6</v>
      </c>
      <c r="F231" s="31"/>
      <c r="G231" s="31"/>
      <c r="H231" s="63"/>
      <c r="I231" s="70"/>
      <c r="J231" s="31"/>
      <c r="K231" s="31"/>
      <c r="L231" s="8"/>
      <c r="M231" s="8"/>
      <c r="N231" s="8"/>
      <c r="O231" s="8"/>
      <c r="P231" s="8"/>
      <c r="Q231" s="8"/>
    </row>
    <row r="232" spans="1:17" ht="12.75" customHeight="1" x14ac:dyDescent="0.25">
      <c r="A232" s="18"/>
      <c r="B232" s="48"/>
      <c r="C232" s="46" t="s">
        <v>292</v>
      </c>
      <c r="D232" s="59"/>
      <c r="E232" s="59"/>
      <c r="F232" s="31"/>
      <c r="G232" s="31"/>
      <c r="H232" s="63"/>
      <c r="I232" s="70"/>
      <c r="J232" s="31"/>
      <c r="K232" s="31"/>
      <c r="L232" s="8"/>
      <c r="M232" s="8"/>
      <c r="N232" s="8"/>
      <c r="O232" s="8"/>
      <c r="P232" s="8"/>
      <c r="Q232" s="8"/>
    </row>
    <row r="233" spans="1:17" ht="12.75" customHeight="1" x14ac:dyDescent="0.25">
      <c r="A233" s="18"/>
      <c r="B233" s="48"/>
      <c r="C233" s="46" t="s">
        <v>293</v>
      </c>
      <c r="D233" s="59"/>
      <c r="E233" s="59"/>
      <c r="F233" s="31"/>
      <c r="G233" s="31"/>
      <c r="H233" s="63"/>
      <c r="I233" s="70"/>
      <c r="J233" s="31"/>
      <c r="K233" s="31"/>
      <c r="L233" s="8"/>
      <c r="M233" s="8"/>
      <c r="N233" s="8"/>
      <c r="O233" s="8"/>
      <c r="P233" s="8"/>
      <c r="Q233" s="8"/>
    </row>
    <row r="234" spans="1:17" ht="12.75" customHeight="1" x14ac:dyDescent="0.25">
      <c r="A234" s="18"/>
      <c r="B234" s="48"/>
      <c r="C234" s="46" t="s">
        <v>294</v>
      </c>
      <c r="D234" s="59"/>
      <c r="E234" s="59"/>
      <c r="F234" s="31"/>
      <c r="G234" s="31"/>
      <c r="H234" s="63"/>
      <c r="I234" s="70"/>
      <c r="J234" s="31"/>
      <c r="K234" s="31"/>
      <c r="L234" s="8"/>
      <c r="M234" s="8"/>
      <c r="N234" s="8"/>
      <c r="O234" s="8"/>
      <c r="P234" s="8"/>
      <c r="Q234" s="8"/>
    </row>
    <row r="235" spans="1:17" ht="12.75" customHeight="1" x14ac:dyDescent="0.25">
      <c r="A235" s="18"/>
      <c r="B235" s="48"/>
      <c r="C235" s="46" t="s">
        <v>295</v>
      </c>
      <c r="D235" s="59">
        <v>1</v>
      </c>
      <c r="E235" s="59">
        <v>10</v>
      </c>
      <c r="F235" s="31"/>
      <c r="G235" s="31"/>
      <c r="H235" s="63"/>
      <c r="I235" s="70"/>
      <c r="J235" s="31"/>
      <c r="K235" s="31"/>
      <c r="L235" s="8"/>
      <c r="M235" s="8"/>
      <c r="N235" s="8"/>
      <c r="O235" s="8"/>
      <c r="P235" s="8"/>
      <c r="Q235" s="8"/>
    </row>
    <row r="236" spans="1:17" ht="12.75" customHeight="1" x14ac:dyDescent="0.25">
      <c r="A236" s="18"/>
      <c r="B236" s="48"/>
      <c r="C236" s="46" t="s">
        <v>296</v>
      </c>
      <c r="D236" s="59"/>
      <c r="E236" s="59"/>
      <c r="F236" s="31"/>
      <c r="G236" s="31"/>
      <c r="H236" s="63"/>
      <c r="I236" s="70"/>
      <c r="J236" s="31"/>
      <c r="K236" s="31"/>
      <c r="L236" s="8"/>
      <c r="M236" s="8"/>
      <c r="N236" s="8"/>
      <c r="O236" s="8"/>
      <c r="P236" s="8"/>
      <c r="Q236" s="8"/>
    </row>
    <row r="237" spans="1:17" ht="12.75" customHeight="1" x14ac:dyDescent="0.25">
      <c r="A237" s="18"/>
      <c r="B237" s="48"/>
      <c r="C237" s="46" t="s">
        <v>297</v>
      </c>
      <c r="D237" s="59"/>
      <c r="E237" s="59"/>
      <c r="F237" s="31"/>
      <c r="G237" s="31"/>
      <c r="H237" s="63"/>
      <c r="I237" s="70"/>
      <c r="J237" s="31"/>
      <c r="K237" s="31"/>
      <c r="L237" s="8"/>
      <c r="M237" s="8"/>
      <c r="N237" s="8"/>
      <c r="O237" s="8"/>
      <c r="P237" s="8"/>
      <c r="Q237" s="8"/>
    </row>
    <row r="238" spans="1:17" ht="12.75" customHeight="1" x14ac:dyDescent="0.25">
      <c r="A238" s="18"/>
      <c r="B238" s="48"/>
      <c r="C238" s="46" t="s">
        <v>432</v>
      </c>
      <c r="D238" s="59">
        <v>1</v>
      </c>
      <c r="E238" s="59">
        <v>5</v>
      </c>
      <c r="F238" s="31"/>
      <c r="G238" s="31"/>
      <c r="H238" s="63"/>
      <c r="I238" s="70"/>
      <c r="J238" s="31"/>
      <c r="K238" s="31"/>
      <c r="L238" s="8"/>
      <c r="M238" s="8"/>
      <c r="N238" s="8"/>
      <c r="O238" s="8"/>
      <c r="P238" s="8"/>
      <c r="Q238" s="8"/>
    </row>
    <row r="239" spans="1:17" ht="12.75" customHeight="1" x14ac:dyDescent="0.25">
      <c r="A239" s="18"/>
      <c r="B239" s="48"/>
      <c r="C239" s="46" t="s">
        <v>298</v>
      </c>
      <c r="D239" s="59"/>
      <c r="E239" s="59"/>
      <c r="F239" s="31"/>
      <c r="G239" s="31"/>
      <c r="H239" s="63"/>
      <c r="I239" s="70"/>
      <c r="J239" s="31"/>
      <c r="K239" s="31"/>
      <c r="L239" s="8"/>
      <c r="M239" s="8"/>
      <c r="N239" s="8"/>
      <c r="O239" s="8"/>
      <c r="P239" s="8"/>
      <c r="Q239" s="8"/>
    </row>
    <row r="240" spans="1:17" ht="12.75" customHeight="1" x14ac:dyDescent="0.25">
      <c r="A240" s="18"/>
      <c r="B240" s="48"/>
      <c r="C240" s="46" t="s">
        <v>431</v>
      </c>
      <c r="D240" s="59"/>
      <c r="E240" s="59"/>
      <c r="F240" s="31"/>
      <c r="G240" s="31"/>
      <c r="H240" s="63"/>
      <c r="I240" s="119"/>
      <c r="J240" s="31"/>
      <c r="K240" s="31"/>
      <c r="L240" s="8"/>
      <c r="M240" s="8"/>
      <c r="N240" s="8"/>
      <c r="O240" s="8"/>
      <c r="P240" s="8"/>
      <c r="Q240" s="8"/>
    </row>
    <row r="241" spans="1:17" ht="12.75" customHeight="1" x14ac:dyDescent="0.2">
      <c r="A241" s="18"/>
      <c r="B241" s="18"/>
      <c r="C241" s="19" t="s">
        <v>30</v>
      </c>
      <c r="D241" s="135">
        <f t="shared" ref="D241:L241" si="11">SUM(D202:D240)</f>
        <v>43</v>
      </c>
      <c r="E241" s="135">
        <f t="shared" si="11"/>
        <v>276.5</v>
      </c>
      <c r="F241" s="135">
        <f t="shared" si="11"/>
        <v>0</v>
      </c>
      <c r="G241" s="135">
        <f t="shared" si="11"/>
        <v>0</v>
      </c>
      <c r="H241" s="64">
        <f t="shared" si="11"/>
        <v>0</v>
      </c>
      <c r="I241" s="64">
        <f t="shared" si="11"/>
        <v>0</v>
      </c>
      <c r="J241" s="135">
        <f t="shared" si="11"/>
        <v>0</v>
      </c>
      <c r="K241" s="135">
        <f t="shared" si="11"/>
        <v>0</v>
      </c>
      <c r="L241" s="64">
        <f t="shared" si="11"/>
        <v>0</v>
      </c>
      <c r="M241" s="31">
        <f>SUM(M202:M239)</f>
        <v>0</v>
      </c>
      <c r="N241" s="31">
        <f>SUM(N202:N239)</f>
        <v>0</v>
      </c>
      <c r="O241" s="31">
        <f>SUM(O202:O239)</f>
        <v>0</v>
      </c>
      <c r="P241" s="31">
        <f>SUM(P202:P239)</f>
        <v>0</v>
      </c>
      <c r="Q241" s="31">
        <f>SUM(Q202:Q239)</f>
        <v>0</v>
      </c>
    </row>
    <row r="242" spans="1:17" ht="25.5" customHeight="1" x14ac:dyDescent="0.2">
      <c r="A242" s="14"/>
      <c r="B242" s="15"/>
      <c r="C242" s="23" t="s">
        <v>119</v>
      </c>
      <c r="D242" s="136">
        <f t="shared" ref="D242:Q242" si="12">SUM(D241+D200+D192+D182+D150+D100+D62)</f>
        <v>225</v>
      </c>
      <c r="E242" s="136">
        <f t="shared" si="12"/>
        <v>1572.5</v>
      </c>
      <c r="F242" s="136">
        <f t="shared" si="12"/>
        <v>0</v>
      </c>
      <c r="G242" s="136">
        <f t="shared" si="12"/>
        <v>0</v>
      </c>
      <c r="H242" s="36">
        <f t="shared" si="12"/>
        <v>0</v>
      </c>
      <c r="I242" s="36">
        <f t="shared" si="12"/>
        <v>0</v>
      </c>
      <c r="J242" s="136">
        <f t="shared" si="12"/>
        <v>0</v>
      </c>
      <c r="K242" s="136">
        <f t="shared" si="12"/>
        <v>0</v>
      </c>
      <c r="L242" s="36">
        <f t="shared" si="12"/>
        <v>0</v>
      </c>
      <c r="M242" s="36">
        <f t="shared" si="12"/>
        <v>0</v>
      </c>
      <c r="N242" s="36">
        <f t="shared" si="12"/>
        <v>0</v>
      </c>
      <c r="O242" s="36">
        <f t="shared" si="12"/>
        <v>0</v>
      </c>
      <c r="P242" s="36">
        <f t="shared" si="12"/>
        <v>0</v>
      </c>
      <c r="Q242" s="36">
        <f t="shared" si="12"/>
        <v>0</v>
      </c>
    </row>
    <row r="243" spans="1:17" x14ac:dyDescent="0.2">
      <c r="A243" s="10" t="s">
        <v>10</v>
      </c>
      <c r="B243" s="86" t="s">
        <v>11</v>
      </c>
      <c r="D243" s="137">
        <f t="shared" ref="D243:G243" si="13">SUM(D242:D242)</f>
        <v>225</v>
      </c>
      <c r="E243" s="137">
        <f t="shared" si="13"/>
        <v>1572.5</v>
      </c>
      <c r="F243" s="137">
        <f t="shared" si="13"/>
        <v>0</v>
      </c>
      <c r="G243" s="137">
        <f t="shared" si="13"/>
        <v>0</v>
      </c>
      <c r="H243" s="38">
        <f t="shared" ref="H243:Q243" si="14">SUM(H242:H242)</f>
        <v>0</v>
      </c>
      <c r="I243" s="38">
        <f t="shared" si="14"/>
        <v>0</v>
      </c>
      <c r="J243" s="137">
        <f t="shared" ref="J243:K243" si="15">SUM(J242:J242)</f>
        <v>0</v>
      </c>
      <c r="K243" s="137">
        <f t="shared" si="15"/>
        <v>0</v>
      </c>
      <c r="L243" s="38">
        <f t="shared" si="14"/>
        <v>0</v>
      </c>
      <c r="M243" s="38">
        <f t="shared" si="14"/>
        <v>0</v>
      </c>
      <c r="N243" s="38">
        <f t="shared" si="14"/>
        <v>0</v>
      </c>
      <c r="O243" s="38">
        <f t="shared" si="14"/>
        <v>0</v>
      </c>
      <c r="P243" s="38">
        <f t="shared" si="14"/>
        <v>0</v>
      </c>
      <c r="Q243" s="38">
        <f t="shared" si="14"/>
        <v>0</v>
      </c>
    </row>
    <row r="245" spans="1:17" x14ac:dyDescent="0.2">
      <c r="G245" s="58"/>
    </row>
    <row r="246" spans="1:17" x14ac:dyDescent="0.2">
      <c r="B246" t="s">
        <v>138</v>
      </c>
    </row>
    <row r="247" spans="1:17" x14ac:dyDescent="0.2">
      <c r="I247" s="30" t="s">
        <v>139</v>
      </c>
    </row>
    <row r="248" spans="1:17" x14ac:dyDescent="0.2">
      <c r="F248" s="35"/>
      <c r="H248" s="39"/>
      <c r="I248" s="71"/>
      <c r="J248"/>
      <c r="K248" s="40"/>
    </row>
    <row r="249" spans="1:17" x14ac:dyDescent="0.2">
      <c r="H249" s="39"/>
      <c r="I249" s="71"/>
      <c r="J249"/>
      <c r="K249" s="40"/>
    </row>
    <row r="250" spans="1:17" x14ac:dyDescent="0.2">
      <c r="H250" s="39"/>
      <c r="I250" s="71"/>
      <c r="J250"/>
      <c r="K250" s="40"/>
    </row>
    <row r="251" spans="1:17" x14ac:dyDescent="0.2">
      <c r="H251" s="41"/>
      <c r="I251" s="88"/>
      <c r="J251"/>
      <c r="K251" s="25"/>
    </row>
    <row r="252" spans="1:17" x14ac:dyDescent="0.2">
      <c r="D252" s="138"/>
      <c r="E252" s="138"/>
      <c r="F252" s="61"/>
      <c r="G252" s="61"/>
      <c r="H252" s="41"/>
      <c r="I252" s="88"/>
      <c r="J252"/>
      <c r="K252" s="42"/>
    </row>
    <row r="253" spans="1:17" x14ac:dyDescent="0.2">
      <c r="H253" s="41"/>
      <c r="I253" s="88"/>
      <c r="J253"/>
      <c r="K253" s="27"/>
    </row>
    <row r="254" spans="1:17" x14ac:dyDescent="0.2">
      <c r="H254" s="41"/>
      <c r="I254" s="88"/>
      <c r="J254"/>
      <c r="K254" s="27"/>
    </row>
    <row r="255" spans="1:17" x14ac:dyDescent="0.2">
      <c r="H255" s="41"/>
      <c r="I255" s="88"/>
      <c r="J255"/>
      <c r="K255" s="27"/>
    </row>
    <row r="256" spans="1:17" x14ac:dyDescent="0.2">
      <c r="H256" s="43"/>
      <c r="I256" s="90"/>
      <c r="J256"/>
      <c r="K256" s="44"/>
    </row>
    <row r="257" spans="8:11" x14ac:dyDescent="0.2">
      <c r="H257" s="26"/>
      <c r="I257" s="45"/>
      <c r="J257" s="45"/>
      <c r="K257" s="27"/>
    </row>
    <row r="258" spans="8:11" x14ac:dyDescent="0.2">
      <c r="H258" s="26"/>
      <c r="I258" s="45"/>
      <c r="J258" s="45"/>
      <c r="K258" s="27"/>
    </row>
    <row r="259" spans="8:11" x14ac:dyDescent="0.2">
      <c r="H259" s="26"/>
      <c r="I259" s="45"/>
      <c r="J259" s="45"/>
      <c r="K259" s="27"/>
    </row>
    <row r="260" spans="8:11" x14ac:dyDescent="0.2">
      <c r="H260" s="26"/>
      <c r="I260" s="70"/>
      <c r="J260"/>
      <c r="K260" s="27"/>
    </row>
    <row r="261" spans="8:11" x14ac:dyDescent="0.2">
      <c r="H261" s="26"/>
      <c r="I261" s="70"/>
      <c r="J261"/>
      <c r="K261" s="27"/>
    </row>
  </sheetData>
  <autoFilter ref="C19:C244"/>
  <customSheetViews>
    <customSheetView guid="{D916705D-5F60-466F-8EBC-00890A40BBF6}" showAutoFilter="1" hiddenRows="1" topLeftCell="C1">
      <pane ySplit="16" topLeftCell="A235" activePane="bottomLeft" state="frozen"/>
      <selection pane="bottomLeft" activeCell="D242" sqref="D242:G242"/>
      <pageMargins left="0.75" right="0.75" top="1" bottom="1" header="0.5" footer="0.5"/>
      <pageSetup paperSize="9" scale="90" orientation="landscape" r:id="rId1"/>
      <headerFooter alignWithMargins="0"/>
      <autoFilter ref="C18:C242"/>
    </customSheetView>
    <customSheetView guid="{A743F9C7-8B89-4E8F-B91F-1FFB859064F2}" scale="85" showAutoFilter="1" hiddenRows="1" topLeftCell="C1">
      <pane ySplit="16" topLeftCell="A242" activePane="bottomLeft" state="frozen"/>
      <selection pane="bottomLeft" activeCell="C1" sqref="A1:XFD1048576"/>
      <pageMargins left="0.75" right="0.75" top="1" bottom="1" header="0.5" footer="0.5"/>
      <pageSetup paperSize="9" scale="90" orientation="landscape" r:id="rId2"/>
      <headerFooter alignWithMargins="0"/>
      <autoFilter ref="C18:C243"/>
    </customSheetView>
    <customSheetView guid="{7FDDDD5D-ED8E-47A5-AFBE-0056D605C291}" scale="85" showAutoFilter="1" hiddenRows="1">
      <pane ySplit="16" topLeftCell="A17" activePane="bottomLeft" state="frozen"/>
      <selection pane="bottomLeft" activeCell="B14" sqref="B14"/>
      <pageMargins left="0.75" right="0.75" top="1" bottom="1" header="0.5" footer="0.5"/>
      <pageSetup paperSize="9" scale="90" orientation="landscape" r:id="rId3"/>
      <headerFooter alignWithMargins="0"/>
      <autoFilter ref="C18:C243"/>
    </customSheetView>
    <customSheetView guid="{D735A0E3-67D4-4A47-94B7-B543B7FA080E}" showAutoFilter="1" hiddenRows="1" topLeftCell="C1">
      <pane ySplit="16" topLeftCell="A235" activePane="bottomLeft" state="frozen"/>
      <selection pane="bottomLeft" activeCell="D242" sqref="D242:G242"/>
      <pageMargins left="0.75" right="0.75" top="1" bottom="1" header="0.5" footer="0.5"/>
      <pageSetup paperSize="9" scale="90" orientation="landscape" r:id="rId4"/>
      <headerFooter alignWithMargins="0"/>
      <autoFilter ref="C18:C242"/>
    </customSheetView>
    <customSheetView guid="{86462F47-30CD-4D77-8883-003B13E6B20D}" showAutoFilter="1" hiddenRows="1" topLeftCell="B1">
      <pane ySplit="16" topLeftCell="A82" activePane="bottomLeft" state="frozen"/>
      <selection pane="bottomLeft" activeCell="E101" sqref="E101"/>
      <pageMargins left="0.75" right="0.75" top="1" bottom="1" header="0.5" footer="0.5"/>
      <pageSetup paperSize="9" scale="90" orientation="landscape" r:id="rId5"/>
      <headerFooter alignWithMargins="0"/>
      <autoFilter ref="C18:C242"/>
    </customSheetView>
    <customSheetView guid="{B47DA4C4-0401-4396-AB48-48E5D400F2EC}" showAutoFilter="1" hiddenRows="1">
      <pane ySplit="17" topLeftCell="A236" activePane="bottomLeft" state="frozen"/>
      <selection pane="bottomLeft" activeCell="D244" sqref="D244:G244"/>
      <pageMargins left="0.75" right="0.75" top="1" bottom="1" header="0.5" footer="0.5"/>
      <pageSetup paperSize="9" scale="90" orientation="landscape" r:id="rId6"/>
      <headerFooter alignWithMargins="0"/>
      <autoFilter ref="C19:C244"/>
    </customSheetView>
  </customSheetViews>
  <pageMargins left="0.75" right="0.75" top="1" bottom="1" header="0.5" footer="0.5"/>
  <pageSetup paperSize="9" scale="90" orientation="landscape" r:id="rId7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D916705D-5F60-466F-8EBC-00890A40BBF6}" state="hidden">
      <pageMargins left="0.7" right="0.7" top="0.75" bottom="0.75" header="0.3" footer="0.3"/>
    </customSheetView>
    <customSheetView guid="{A743F9C7-8B89-4E8F-B91F-1FFB859064F2}" state="hidden">
      <pageMargins left="0.7" right="0.7" top="0.75" bottom="0.75" header="0.3" footer="0.3"/>
    </customSheetView>
    <customSheetView guid="{7FDDDD5D-ED8E-47A5-AFBE-0056D605C291}" state="hidden">
      <pageMargins left="0.7" right="0.7" top="0.75" bottom="0.75" header="0.3" footer="0.3"/>
    </customSheetView>
    <customSheetView guid="{D735A0E3-67D4-4A47-94B7-B543B7FA080E}" state="hidden">
      <pageMargins left="0.7" right="0.7" top="0.75" bottom="0.75" header="0.3" footer="0.3"/>
    </customSheetView>
    <customSheetView guid="{86462F47-30CD-4D77-8883-003B13E6B20D}" state="hidden">
      <pageMargins left="0.7" right="0.7" top="0.75" bottom="0.75" header="0.3" footer="0.3"/>
    </customSheetView>
    <customSheetView guid="{B47DA4C4-0401-4396-AB48-48E5D400F2EC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D916705D-5F60-466F-8EBC-00890A40BBF6}" state="hidden">
      <pageMargins left="0.7" right="0.7" top="0.75" bottom="0.75" header="0.3" footer="0.3"/>
    </customSheetView>
    <customSheetView guid="{A743F9C7-8B89-4E8F-B91F-1FFB859064F2}" state="hidden">
      <pageMargins left="0.7" right="0.7" top="0.75" bottom="0.75" header="0.3" footer="0.3"/>
    </customSheetView>
    <customSheetView guid="{7FDDDD5D-ED8E-47A5-AFBE-0056D605C291}" state="hidden">
      <pageMargins left="0.7" right="0.7" top="0.75" bottom="0.75" header="0.3" footer="0.3"/>
    </customSheetView>
    <customSheetView guid="{D735A0E3-67D4-4A47-94B7-B543B7FA080E}" state="hidden">
      <pageMargins left="0.7" right="0.7" top="0.75" bottom="0.75" header="0.3" footer="0.3"/>
    </customSheetView>
    <customSheetView guid="{86462F47-30CD-4D77-8883-003B13E6B20D}" state="hidden">
      <pageMargins left="0.7" right="0.7" top="0.75" bottom="0.75" header="0.3" footer="0.3"/>
    </customSheetView>
    <customSheetView guid="{B47DA4C4-0401-4396-AB48-48E5D400F2EC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D916705D-5F60-466F-8EBC-00890A40BBF6}" state="hidden">
      <pageMargins left="0.7" right="0.7" top="0.75" bottom="0.75" header="0.3" footer="0.3"/>
    </customSheetView>
    <customSheetView guid="{A743F9C7-8B89-4E8F-B91F-1FFB859064F2}" state="hidden">
      <pageMargins left="0.7" right="0.7" top="0.75" bottom="0.75" header="0.3" footer="0.3"/>
    </customSheetView>
    <customSheetView guid="{7FDDDD5D-ED8E-47A5-AFBE-0056D605C291}" state="hidden">
      <pageMargins left="0.7" right="0.7" top="0.75" bottom="0.75" header="0.3" footer="0.3"/>
    </customSheetView>
    <customSheetView guid="{D735A0E3-67D4-4A47-94B7-B543B7FA080E}" state="hidden">
      <pageMargins left="0.7" right="0.7" top="0.75" bottom="0.75" header="0.3" footer="0.3"/>
    </customSheetView>
    <customSheetView guid="{86462F47-30CD-4D77-8883-003B13E6B20D}" state="hidden">
      <pageMargins left="0.7" right="0.7" top="0.75" bottom="0.75" header="0.3" footer="0.3"/>
    </customSheetView>
    <customSheetView guid="{B47DA4C4-0401-4396-AB48-48E5D400F2EC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M15" sqref="M15:M17"/>
    </sheetView>
  </sheetViews>
  <sheetFormatPr defaultRowHeight="12.75" x14ac:dyDescent="0.2"/>
  <cols>
    <col min="1" max="1" width="12.85546875" customWidth="1"/>
    <col min="255" max="255" width="12.85546875" customWidth="1"/>
    <col min="511" max="511" width="12.85546875" customWidth="1"/>
    <col min="767" max="767" width="12.85546875" customWidth="1"/>
    <col min="1023" max="1023" width="12.85546875" customWidth="1"/>
    <col min="1279" max="1279" width="12.85546875" customWidth="1"/>
    <col min="1535" max="1535" width="12.85546875" customWidth="1"/>
    <col min="1791" max="1791" width="12.85546875" customWidth="1"/>
    <col min="2047" max="2047" width="12.85546875" customWidth="1"/>
    <col min="2303" max="2303" width="12.85546875" customWidth="1"/>
    <col min="2559" max="2559" width="12.85546875" customWidth="1"/>
    <col min="2815" max="2815" width="12.85546875" customWidth="1"/>
    <col min="3071" max="3071" width="12.85546875" customWidth="1"/>
    <col min="3327" max="3327" width="12.85546875" customWidth="1"/>
    <col min="3583" max="3583" width="12.85546875" customWidth="1"/>
    <col min="3839" max="3839" width="12.85546875" customWidth="1"/>
    <col min="4095" max="4095" width="12.85546875" customWidth="1"/>
    <col min="4351" max="4351" width="12.85546875" customWidth="1"/>
    <col min="4607" max="4607" width="12.85546875" customWidth="1"/>
    <col min="4863" max="4863" width="12.85546875" customWidth="1"/>
    <col min="5119" max="5119" width="12.85546875" customWidth="1"/>
    <col min="5375" max="5375" width="12.85546875" customWidth="1"/>
    <col min="5631" max="5631" width="12.85546875" customWidth="1"/>
    <col min="5887" max="5887" width="12.85546875" customWidth="1"/>
    <col min="6143" max="6143" width="12.85546875" customWidth="1"/>
    <col min="6399" max="6399" width="12.85546875" customWidth="1"/>
    <col min="6655" max="6655" width="12.85546875" customWidth="1"/>
    <col min="6911" max="6911" width="12.85546875" customWidth="1"/>
    <col min="7167" max="7167" width="12.85546875" customWidth="1"/>
    <col min="7423" max="7423" width="12.85546875" customWidth="1"/>
    <col min="7679" max="7679" width="12.85546875" customWidth="1"/>
    <col min="7935" max="7935" width="12.85546875" customWidth="1"/>
    <col min="8191" max="8191" width="12.85546875" customWidth="1"/>
    <col min="8447" max="8447" width="12.85546875" customWidth="1"/>
    <col min="8703" max="8703" width="12.85546875" customWidth="1"/>
    <col min="8959" max="8959" width="12.85546875" customWidth="1"/>
    <col min="9215" max="9215" width="12.85546875" customWidth="1"/>
    <col min="9471" max="9471" width="12.85546875" customWidth="1"/>
    <col min="9727" max="9727" width="12.85546875" customWidth="1"/>
    <col min="9983" max="9983" width="12.85546875" customWidth="1"/>
    <col min="10239" max="10239" width="12.85546875" customWidth="1"/>
    <col min="10495" max="10495" width="12.85546875" customWidth="1"/>
    <col min="10751" max="10751" width="12.85546875" customWidth="1"/>
    <col min="11007" max="11007" width="12.85546875" customWidth="1"/>
    <col min="11263" max="11263" width="12.85546875" customWidth="1"/>
    <col min="11519" max="11519" width="12.85546875" customWidth="1"/>
    <col min="11775" max="11775" width="12.85546875" customWidth="1"/>
    <col min="12031" max="12031" width="12.85546875" customWidth="1"/>
    <col min="12287" max="12287" width="12.85546875" customWidth="1"/>
    <col min="12543" max="12543" width="12.85546875" customWidth="1"/>
    <col min="12799" max="12799" width="12.85546875" customWidth="1"/>
    <col min="13055" max="13055" width="12.85546875" customWidth="1"/>
    <col min="13311" max="13311" width="12.85546875" customWidth="1"/>
    <col min="13567" max="13567" width="12.85546875" customWidth="1"/>
    <col min="13823" max="13823" width="12.85546875" customWidth="1"/>
    <col min="14079" max="14079" width="12.85546875" customWidth="1"/>
    <col min="14335" max="14335" width="12.85546875" customWidth="1"/>
    <col min="14591" max="14591" width="12.85546875" customWidth="1"/>
    <col min="14847" max="14847" width="12.85546875" customWidth="1"/>
    <col min="15103" max="15103" width="12.85546875" customWidth="1"/>
    <col min="15359" max="15359" width="12.85546875" customWidth="1"/>
    <col min="15615" max="15615" width="12.85546875" customWidth="1"/>
    <col min="15871" max="15871" width="12.85546875" customWidth="1"/>
    <col min="16127" max="16127" width="12.85546875" customWidth="1"/>
  </cols>
  <sheetData>
    <row r="1" spans="1:14" x14ac:dyDescent="0.2">
      <c r="A1" t="s">
        <v>354</v>
      </c>
      <c r="B1" t="s">
        <v>355</v>
      </c>
      <c r="C1" t="s">
        <v>356</v>
      </c>
      <c r="D1" t="s">
        <v>357</v>
      </c>
      <c r="E1" t="s">
        <v>358</v>
      </c>
      <c r="F1" t="s">
        <v>359</v>
      </c>
      <c r="G1" t="s">
        <v>360</v>
      </c>
      <c r="H1" t="s">
        <v>361</v>
      </c>
      <c r="I1" t="s">
        <v>362</v>
      </c>
      <c r="J1" t="s">
        <v>363</v>
      </c>
      <c r="K1" t="s">
        <v>364</v>
      </c>
      <c r="L1" t="s">
        <v>365</v>
      </c>
    </row>
    <row r="2" spans="1:14" x14ac:dyDescent="0.2">
      <c r="B2" t="s">
        <v>366</v>
      </c>
    </row>
    <row r="3" spans="1:14" ht="14.25" x14ac:dyDescent="0.2">
      <c r="A3">
        <v>0.4</v>
      </c>
      <c r="B3" s="94">
        <v>1810.5</v>
      </c>
      <c r="C3" s="94">
        <v>1725</v>
      </c>
      <c r="D3" s="94">
        <v>1737</v>
      </c>
      <c r="E3" s="94">
        <v>2135.3000000000002</v>
      </c>
      <c r="F3" s="94">
        <v>1101.5</v>
      </c>
      <c r="G3" s="94">
        <v>1362.5</v>
      </c>
      <c r="H3" s="94">
        <v>1234</v>
      </c>
      <c r="I3" s="94">
        <v>1118.7</v>
      </c>
      <c r="J3" s="94">
        <v>825</v>
      </c>
      <c r="K3" s="94">
        <v>772</v>
      </c>
      <c r="L3" s="94">
        <v>399.5</v>
      </c>
      <c r="M3" s="99">
        <v>16105</v>
      </c>
      <c r="N3" s="100" t="e">
        <f>M3-#REF!</f>
        <v>#REF!</v>
      </c>
    </row>
    <row r="4" spans="1:14" x14ac:dyDescent="0.2">
      <c r="B4" t="s">
        <v>366</v>
      </c>
    </row>
    <row r="5" spans="1:14" ht="14.25" x14ac:dyDescent="0.2">
      <c r="A5" s="10">
        <v>2577.8000000000002</v>
      </c>
      <c r="B5" s="10">
        <v>2577.8000000000002</v>
      </c>
      <c r="C5" s="10">
        <v>6097</v>
      </c>
      <c r="D5" s="10">
        <v>231</v>
      </c>
      <c r="E5" s="10">
        <v>6532</v>
      </c>
      <c r="F5" s="10">
        <v>356</v>
      </c>
      <c r="G5" s="10">
        <v>65</v>
      </c>
      <c r="H5" s="10">
        <v>1155.7</v>
      </c>
      <c r="I5" s="95">
        <v>279.5</v>
      </c>
      <c r="J5" s="10">
        <v>74</v>
      </c>
      <c r="K5" s="10">
        <v>56</v>
      </c>
      <c r="L5" s="10">
        <v>338</v>
      </c>
    </row>
    <row r="6" spans="1:14" ht="14.25" x14ac:dyDescent="0.2"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4" ht="14.25" x14ac:dyDescent="0.2">
      <c r="A7" t="s">
        <v>367</v>
      </c>
      <c r="B7" s="95">
        <f t="shared" ref="B7:L7" si="0">B5+B3</f>
        <v>4388.3</v>
      </c>
      <c r="C7" s="95">
        <f t="shared" si="0"/>
        <v>7822</v>
      </c>
      <c r="D7" s="95">
        <f t="shared" si="0"/>
        <v>1968</v>
      </c>
      <c r="E7" s="95">
        <f t="shared" si="0"/>
        <v>8667.2999999999993</v>
      </c>
      <c r="F7" s="95">
        <f t="shared" si="0"/>
        <v>1457.5</v>
      </c>
      <c r="G7" s="95">
        <f t="shared" si="0"/>
        <v>1427.5</v>
      </c>
      <c r="H7" s="95">
        <f t="shared" si="0"/>
        <v>2389.6999999999998</v>
      </c>
      <c r="I7" s="95">
        <f t="shared" si="0"/>
        <v>1398.2</v>
      </c>
      <c r="J7" s="95">
        <f t="shared" si="0"/>
        <v>899</v>
      </c>
      <c r="K7" s="95">
        <f t="shared" si="0"/>
        <v>828</v>
      </c>
      <c r="L7" s="95">
        <f t="shared" si="0"/>
        <v>737.5</v>
      </c>
      <c r="M7">
        <v>34006</v>
      </c>
      <c r="N7" t="e">
        <f>M7-#REF!</f>
        <v>#REF!</v>
      </c>
    </row>
    <row r="8" spans="1:14" ht="14.25" x14ac:dyDescent="0.2">
      <c r="B8" s="97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4" ht="14.25" x14ac:dyDescent="0.2">
      <c r="B9" s="97">
        <v>360</v>
      </c>
      <c r="C9" s="96">
        <v>260</v>
      </c>
      <c r="D9" s="96">
        <v>272</v>
      </c>
      <c r="E9" s="96">
        <v>370</v>
      </c>
      <c r="F9" s="96">
        <v>164</v>
      </c>
      <c r="G9" s="96">
        <v>242</v>
      </c>
      <c r="H9" s="96">
        <v>197</v>
      </c>
      <c r="I9" s="96">
        <v>198</v>
      </c>
      <c r="J9" s="96">
        <v>155</v>
      </c>
      <c r="K9" s="97">
        <v>93</v>
      </c>
      <c r="L9" s="96">
        <v>82</v>
      </c>
    </row>
    <row r="10" spans="1:14" ht="14.25" x14ac:dyDescent="0.2">
      <c r="B10" s="97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4" ht="14.25" x14ac:dyDescent="0.2">
      <c r="A11" t="s">
        <v>368</v>
      </c>
      <c r="B11" s="96">
        <v>70</v>
      </c>
      <c r="C11" s="96">
        <v>65</v>
      </c>
      <c r="D11" s="96">
        <v>15</v>
      </c>
      <c r="E11" s="98">
        <v>97</v>
      </c>
      <c r="F11" s="96">
        <v>12</v>
      </c>
      <c r="G11" s="96">
        <v>6</v>
      </c>
      <c r="H11" s="96">
        <v>26</v>
      </c>
      <c r="I11" s="96">
        <v>22</v>
      </c>
      <c r="J11" s="96">
        <v>7</v>
      </c>
      <c r="K11" s="96">
        <v>6</v>
      </c>
      <c r="L11" s="96">
        <v>4</v>
      </c>
    </row>
    <row r="12" spans="1:14" ht="14.25" x14ac:dyDescent="0.2">
      <c r="A12">
        <v>0.4</v>
      </c>
      <c r="B12" s="96">
        <f>B9-B11</f>
        <v>290</v>
      </c>
      <c r="C12" s="96">
        <f t="shared" ref="C12:L12" si="1">C9-C11</f>
        <v>195</v>
      </c>
      <c r="D12" s="96">
        <f t="shared" si="1"/>
        <v>257</v>
      </c>
      <c r="E12" s="96">
        <f t="shared" si="1"/>
        <v>273</v>
      </c>
      <c r="F12" s="96">
        <f t="shared" si="1"/>
        <v>152</v>
      </c>
      <c r="G12" s="96">
        <f t="shared" si="1"/>
        <v>236</v>
      </c>
      <c r="H12" s="96">
        <f t="shared" si="1"/>
        <v>171</v>
      </c>
      <c r="I12" s="96">
        <f t="shared" si="1"/>
        <v>176</v>
      </c>
      <c r="J12" s="96">
        <f t="shared" si="1"/>
        <v>148</v>
      </c>
      <c r="K12" s="96">
        <f t="shared" si="1"/>
        <v>87</v>
      </c>
      <c r="L12" s="96">
        <f t="shared" si="1"/>
        <v>78</v>
      </c>
    </row>
    <row r="15" spans="1:14" x14ac:dyDescent="0.2">
      <c r="L15" t="s">
        <v>371</v>
      </c>
      <c r="M15">
        <v>1500</v>
      </c>
    </row>
    <row r="16" spans="1:14" x14ac:dyDescent="0.2">
      <c r="L16" t="s">
        <v>369</v>
      </c>
      <c r="M16">
        <v>700</v>
      </c>
    </row>
    <row r="17" spans="12:13" x14ac:dyDescent="0.2">
      <c r="L17" t="s">
        <v>370</v>
      </c>
      <c r="M17">
        <v>2000</v>
      </c>
    </row>
  </sheetData>
  <customSheetViews>
    <customSheetView guid="{D916705D-5F60-466F-8EBC-00890A40BBF6}" state="hidden">
      <selection activeCell="M15" sqref="M15:M17"/>
      <pageMargins left="0.7" right="0.7" top="0.75" bottom="0.75" header="0.3" footer="0.3"/>
    </customSheetView>
    <customSheetView guid="{A743F9C7-8B89-4E8F-B91F-1FFB859064F2}" state="hidden">
      <selection activeCell="M15" sqref="M15:M17"/>
      <pageMargins left="0.7" right="0.7" top="0.75" bottom="0.75" header="0.3" footer="0.3"/>
    </customSheetView>
    <customSheetView guid="{7FDDDD5D-ED8E-47A5-AFBE-0056D605C291}" state="hidden">
      <selection activeCell="M15" sqref="M15:M17"/>
      <pageMargins left="0.7" right="0.7" top="0.75" bottom="0.75" header="0.3" footer="0.3"/>
    </customSheetView>
    <customSheetView guid="{D735A0E3-67D4-4A47-94B7-B543B7FA080E}" state="hidden">
      <selection activeCell="M15" sqref="M15:M17"/>
      <pageMargins left="0.7" right="0.7" top="0.75" bottom="0.75" header="0.3" footer="0.3"/>
    </customSheetView>
    <customSheetView guid="{86462F47-30CD-4D77-8883-003B13E6B20D}" state="hidden">
      <selection activeCell="M15" sqref="M15:M17"/>
      <pageMargins left="0.7" right="0.7" top="0.75" bottom="0.75" header="0.3" footer="0.3"/>
    </customSheetView>
    <customSheetView guid="{B47DA4C4-0401-4396-AB48-48E5D400F2EC}" state="hidden">
      <selection activeCell="M15" sqref="M15:M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wsSortMap1.xml><?xml version="1.0" encoding="utf-8"?>
<worksheetSortMap xmlns="http://schemas.microsoft.com/office/excel/2006/main">
  <rowSortMap ref="A2:XFD157" count="154">
    <row newVal="1" oldVal="59"/>
    <row newVal="2" oldVal="73"/>
    <row newVal="4" oldVal="99"/>
    <row newVal="5" oldVal="133"/>
    <row newVal="6" oldVal="51"/>
    <row newVal="7" oldVal="62"/>
    <row newVal="8" oldVal="30"/>
    <row newVal="9" oldVal="2"/>
    <row newVal="10" oldVal="54"/>
    <row newVal="11" oldVal="130"/>
    <row newVal="12" oldVal="55"/>
    <row newVal="13" oldVal="56"/>
    <row newVal="14" oldVal="57"/>
    <row newVal="15" oldVal="131"/>
    <row newVal="16" oldVal="132"/>
    <row newVal="17" oldVal="124"/>
    <row newVal="18" oldVal="109"/>
    <row newVal="19" oldVal="85"/>
    <row newVal="20" oldVal="126"/>
    <row newVal="21" oldVal="36"/>
    <row newVal="22" oldVal="69"/>
    <row newVal="23" oldVal="102"/>
    <row newVal="24" oldVal="101"/>
    <row newVal="25" oldVal="127"/>
    <row newVal="26" oldVal="119"/>
    <row newVal="27" oldVal="103"/>
    <row newVal="28" oldVal="24"/>
    <row newVal="29" oldVal="25"/>
    <row newVal="30" oldVal="26"/>
    <row newVal="31" oldVal="27"/>
    <row newVal="32" oldVal="64"/>
    <row newVal="33" oldVal="65"/>
    <row newVal="34" oldVal="66"/>
    <row newVal="35" oldVal="48"/>
    <row newVal="36" oldVal="137"/>
    <row newVal="37" oldVal="138"/>
    <row newVal="38" oldVal="139"/>
    <row newVal="39" oldVal="140"/>
    <row newVal="40" oldVal="12"/>
    <row newVal="41" oldVal="31"/>
    <row newVal="42" oldVal="128"/>
    <row newVal="43" oldVal="16"/>
    <row newVal="44" oldVal="17"/>
    <row newVal="45" oldVal="86"/>
    <row newVal="46" oldVal="87"/>
    <row newVal="47" oldVal="60"/>
    <row newVal="48" oldVal="88"/>
    <row newVal="49" oldVal="134"/>
    <row newVal="50" oldVal="70"/>
    <row newVal="51" oldVal="141"/>
    <row newVal="52" oldVal="58"/>
    <row newVal="53" oldVal="122"/>
    <row newVal="54" oldVal="89"/>
    <row newVal="55" oldVal="75"/>
    <row newVal="56" oldVal="142"/>
    <row newVal="57" oldVal="1"/>
    <row newVal="58" oldVal="143"/>
    <row newVal="59" oldVal="28"/>
    <row newVal="60" oldVal="114"/>
    <row newVal="61" oldVal="144"/>
    <row newVal="62" oldVal="72"/>
    <row newVal="63" oldVal="105"/>
    <row newVal="64" oldVal="110"/>
    <row newVal="65" oldVal="49"/>
    <row newVal="66" oldVal="120"/>
    <row newVal="67" oldVal="90"/>
    <row newVal="68" oldVal="91"/>
    <row newVal="69" oldVal="76"/>
    <row newVal="70" oldVal="145"/>
    <row newVal="71" oldVal="29"/>
    <row newVal="72" oldVal="146"/>
    <row newVal="73" oldVal="147"/>
    <row newVal="74" oldVal="32"/>
    <row newVal="75" oldVal="33"/>
    <row newVal="76" oldVal="148"/>
    <row newVal="77" oldVal="40"/>
    <row newVal="78" oldVal="113"/>
    <row newVal="79" oldVal="77"/>
    <row newVal="80" oldVal="107"/>
    <row newVal="81" oldVal="92"/>
    <row newVal="82" oldVal="135"/>
    <row newVal="83" oldVal="78"/>
    <row newVal="84" oldVal="93"/>
    <row newVal="85" oldVal="18"/>
    <row newVal="86" oldVal="136"/>
    <row newVal="87" oldVal="19"/>
    <row newVal="88" oldVal="79"/>
    <row newVal="89" oldVal="80"/>
    <row newVal="90" oldVal="123"/>
    <row newVal="91" oldVal="115"/>
    <row newVal="92" oldVal="94"/>
    <row newVal="93" oldVal="43"/>
    <row newVal="94" oldVal="108"/>
    <row newVal="95" oldVal="67"/>
    <row newVal="96" oldVal="129"/>
    <row newVal="97" oldVal="44"/>
    <row newVal="98" oldVal="45"/>
    <row newVal="99" oldVal="149"/>
    <row newVal="100" oldVal="104"/>
    <row newVal="101" oldVal="20"/>
    <row newVal="102" oldVal="34"/>
    <row newVal="103" oldVal="84"/>
    <row newVal="104" oldVal="95"/>
    <row newVal="105" oldVal="121"/>
    <row newVal="106" oldVal="74"/>
    <row newVal="107" oldVal="4"/>
    <row newVal="108" oldVal="5"/>
    <row newVal="109" oldVal="6"/>
    <row newVal="110" oldVal="7"/>
    <row newVal="111" oldVal="150"/>
    <row newVal="112" oldVal="21"/>
    <row newVal="113" oldVal="116"/>
    <row newVal="114" oldVal="117"/>
    <row newVal="115" oldVal="68"/>
    <row newVal="116" oldVal="8"/>
    <row newVal="117" oldVal="9"/>
    <row newVal="119" oldVal="50"/>
    <row newVal="120" oldVal="38"/>
    <row newVal="121" oldVal="125"/>
    <row newVal="122" oldVal="15"/>
    <row newVal="123" oldVal="10"/>
    <row newVal="124" oldVal="11"/>
    <row newVal="125" oldVal="81"/>
    <row newVal="126" oldVal="151"/>
    <row newVal="127" oldVal="152"/>
    <row newVal="128" oldVal="22"/>
    <row newVal="129" oldVal="35"/>
    <row newVal="130" oldVal="13"/>
    <row newVal="131" oldVal="23"/>
    <row newVal="132" oldVal="41"/>
    <row newVal="133" oldVal="153"/>
    <row newVal="134" oldVal="52"/>
    <row newVal="135" oldVal="106"/>
    <row newVal="136" oldVal="39"/>
    <row newVal="137" oldVal="46"/>
    <row newVal="138" oldVal="53"/>
    <row newVal="139" oldVal="42"/>
    <row newVal="140" oldVal="37"/>
    <row newVal="141" oldVal="154"/>
    <row newVal="142" oldVal="47"/>
    <row newVal="143" oldVal="155"/>
    <row newVal="144" oldVal="63"/>
    <row newVal="145" oldVal="111"/>
    <row newVal="146" oldVal="156"/>
    <row newVal="147" oldVal="112"/>
    <row newVal="148" oldVal="61"/>
    <row newVal="149" oldVal="82"/>
    <row newVal="150" oldVal="83"/>
    <row newVal="151" oldVal="96"/>
    <row newVal="152" oldVal="14"/>
    <row newVal="153" oldVal="97"/>
    <row newVal="154" oldVal="98"/>
    <row newVal="155" oldVal="100"/>
    <row newVal="156" oldVal="71"/>
  </rowSortMap>
</worksheetSortMap>
</file>

<file path=xl/worksheets/wsSortMap2.xml><?xml version="1.0" encoding="utf-8"?>
<worksheetSortMap xmlns="http://schemas.microsoft.com/office/excel/2006/main">
  <rowSortMap ref="A4:XFD805" count="800">
    <row newVal="3" oldVal="276"/>
    <row newVal="4" oldVal="59"/>
    <row newVal="5" oldVal="310"/>
    <row newVal="6" oldVal="41"/>
    <row newVal="7" oldVal="54"/>
    <row newVal="8" oldVal="63"/>
    <row newVal="9" oldVal="225"/>
    <row newVal="10" oldVal="227"/>
    <row newVal="11" oldVal="279"/>
    <row newVal="12" oldVal="237"/>
    <row newVal="13" oldVal="343"/>
    <row newVal="14" oldVal="350"/>
    <row newVal="15" oldVal="4"/>
    <row newVal="16" oldVal="5"/>
    <row newVal="17" oldVal="6"/>
    <row newVal="18" oldVal="515"/>
    <row newVal="19" oldVal="455"/>
    <row newVal="20" oldVal="462"/>
    <row newVal="21" oldVal="463"/>
    <row newVal="22" oldVal="733"/>
    <row newVal="23" oldVal="736"/>
    <row newVal="24" oldVal="737"/>
    <row newVal="25" oldVal="575"/>
    <row newVal="26" oldVal="577"/>
    <row newVal="27" oldVal="579"/>
    <row newVal="28" oldVal="580"/>
    <row newVal="29" oldVal="582"/>
    <row newVal="30" oldVal="587"/>
    <row newVal="31" oldVal="649"/>
    <row newVal="32" oldVal="650"/>
    <row newVal="33" oldVal="651"/>
    <row newVal="34" oldVal="429"/>
    <row newVal="35" oldVal="430"/>
    <row newVal="36" oldVal="431"/>
    <row newVal="37" oldVal="432"/>
    <row newVal="38" oldVal="433"/>
    <row newVal="39" oldVal="435"/>
    <row newVal="40" oldVal="440"/>
    <row newVal="41" oldVal="441"/>
    <row newVal="42" oldVal="442"/>
    <row newVal="43" oldVal="443"/>
    <row newVal="44" oldVal="444"/>
    <row newVal="45" oldVal="445"/>
    <row newVal="46" oldVal="446"/>
    <row newVal="47" oldVal="447"/>
    <row newVal="48" oldVal="448"/>
    <row newVal="49" oldVal="449"/>
    <row newVal="50" oldVal="437"/>
    <row newVal="51" oldVal="438"/>
    <row newVal="52" oldVal="439"/>
    <row newVal="53" oldVal="259"/>
    <row newVal="54" oldVal="295"/>
    <row newVal="55" oldVal="230"/>
    <row newVal="56" oldVal="556"/>
    <row newVal="57" oldVal="567"/>
    <row newVal="58" oldVal="615"/>
    <row newVal="59" oldVal="618"/>
    <row newVal="60" oldVal="660"/>
    <row newVal="61" oldVal="662"/>
    <row newVal="62" oldVal="663"/>
    <row newVal="63" oldVal="665"/>
    <row newVal="64" oldVal="714"/>
    <row newVal="65" oldVal="164"/>
    <row newVal="66" oldVal="180"/>
    <row newVal="67" oldVal="170"/>
    <row newVal="68" oldVal="266"/>
    <row newVal="69" oldVal="297"/>
    <row newVal="70" oldVal="300"/>
    <row newVal="71" oldVal="302"/>
    <row newVal="72" oldVal="734"/>
    <row newVal="73" oldVal="789"/>
    <row newVal="74" oldVal="347"/>
    <row newVal="75" oldVal="294"/>
    <row newVal="76" oldVal="247"/>
    <row newVal="77" oldVal="248"/>
    <row newVal="78" oldVal="249"/>
    <row newVal="79" oldVal="251"/>
    <row newVal="80" oldVal="284"/>
    <row newVal="81" oldVal="285"/>
    <row newVal="82" oldVal="348"/>
    <row newVal="83" oldVal="263"/>
    <row newVal="84" oldVal="379"/>
    <row newVal="85" oldVal="380"/>
    <row newVal="86" oldVal="381"/>
    <row newVal="87" oldVal="382"/>
    <row newVal="88" oldVal="250"/>
    <row newVal="89" oldVal="779"/>
    <row newVal="90" oldVal="780"/>
    <row newVal="91" oldVal="123"/>
    <row newVal="92" oldVal="397"/>
    <row newVal="93" oldVal="401"/>
    <row newVal="94" oldVal="404"/>
    <row newVal="95" oldVal="420"/>
    <row newVal="96" oldVal="346"/>
    <row newVal="97" oldVal="721"/>
    <row newVal="98" oldVal="804"/>
    <row newVal="99" oldVal="738"/>
    <row newVal="100" oldVal="739"/>
    <row newVal="101" oldVal="740"/>
    <row newVal="102" oldVal="38"/>
    <row newVal="103" oldVal="760"/>
    <row newVal="104" oldVal="763"/>
    <row newVal="105" oldVal="774"/>
    <row newVal="106" oldVal="778"/>
    <row newVal="107" oldVal="802"/>
    <row newVal="108" oldVal="803"/>
    <row newVal="109" oldVal="71"/>
    <row newVal="110" oldVal="759"/>
    <row newVal="111" oldVal="762"/>
    <row newVal="112" oldVal="764"/>
    <row newVal="113" oldVal="765"/>
    <row newVal="114" oldVal="391"/>
    <row newVal="115" oldVal="3"/>
    <row newVal="116" oldVal="18"/>
    <row newVal="117" oldVal="23"/>
    <row newVal="118" oldVal="26"/>
    <row newVal="119" oldVal="158"/>
    <row newVal="120" oldVal="321"/>
    <row newVal="121" oldVal="322"/>
    <row newVal="122" oldVal="341"/>
    <row newVal="123" oldVal="361"/>
    <row newVal="124" oldVal="364"/>
    <row newVal="125" oldVal="365"/>
    <row newVal="126" oldVal="369"/>
    <row newVal="127" oldVal="317"/>
    <row newVal="128" oldVal="49"/>
    <row newVal="129" oldVal="79"/>
    <row newVal="130" oldVal="236"/>
    <row newVal="131" oldVal="319"/>
    <row newVal="132" oldVal="534"/>
    <row newVal="133" oldVal="552"/>
    <row newVal="134" oldVal="613"/>
    <row newVal="135" oldVal="77"/>
    <row newVal="136" oldVal="533"/>
    <row newVal="137" oldVal="559"/>
    <row newVal="138" oldVal="130"/>
    <row newVal="139" oldVal="132"/>
    <row newVal="140" oldVal="133"/>
    <row newVal="141" oldVal="256"/>
    <row newVal="142" oldVal="143"/>
    <row newVal="143" oldVal="144"/>
    <row newVal="144" oldVal="254"/>
    <row newVal="145" oldVal="290"/>
    <row newVal="146" oldVal="291"/>
    <row newVal="147" oldVal="129"/>
    <row newVal="148" oldVal="157"/>
    <row newVal="149" oldVal="162"/>
    <row newVal="150" oldVal="171"/>
    <row newVal="151" oldVal="245"/>
    <row newVal="152" oldVal="267"/>
    <row newVal="153" oldVal="287"/>
    <row newVal="154" oldVal="288"/>
    <row newVal="155" oldVal="289"/>
    <row newVal="156" oldVal="303"/>
    <row newVal="157" oldVal="304"/>
    <row newVal="158" oldVal="349"/>
    <row newVal="159" oldVal="358"/>
    <row newVal="160" oldVal="472"/>
    <row newVal="161" oldVal="473"/>
    <row newVal="162" oldVal="7"/>
    <row newVal="163" oldVal="53"/>
    <row newVal="164" oldVal="355"/>
    <row newVal="165" oldVal="29"/>
    <row newVal="166" oldVal="52"/>
    <row newVal="167" oldVal="273"/>
    <row newVal="168" oldVal="117"/>
    <row newVal="169" oldVal="470"/>
    <row newVal="170" oldVal="48"/>
    <row newVal="171" oldVal="359"/>
    <row newVal="172" oldVal="97"/>
    <row newVal="173" oldVal="98"/>
    <row newVal="174" oldVal="99"/>
    <row newVal="175" oldVal="100"/>
    <row newVal="176" oldVal="101"/>
    <row newVal="177" oldVal="102"/>
    <row newVal="178" oldVal="103"/>
    <row newVal="179" oldVal="104"/>
    <row newVal="180" oldVal="105"/>
    <row newVal="181" oldVal="701"/>
    <row newVal="182" oldVal="702"/>
    <row newVal="183" oldVal="703"/>
    <row newVal="184" oldVal="711"/>
    <row newVal="185" oldVal="749"/>
    <row newVal="186" oldVal="581"/>
    <row newVal="187" oldVal="583"/>
    <row newVal="188" oldVal="585"/>
    <row newVal="189" oldVal="589"/>
    <row newVal="190" oldVal="720"/>
    <row newVal="191" oldVal="732"/>
    <row newVal="192" oldVal="576"/>
    <row newVal="193" oldVal="578"/>
    <row newVal="194" oldVal="584"/>
    <row newVal="195" oldVal="588"/>
    <row newVal="196" oldVal="25"/>
    <row newVal="197" oldVal="90"/>
    <row newVal="198" oldVal="723"/>
    <row newVal="199" oldVal="375"/>
    <row newVal="200" oldVal="95"/>
    <row newVal="201" oldVal="217"/>
    <row newVal="202" oldVal="218"/>
    <row newVal="203" oldVal="219"/>
    <row newVal="204" oldVal="299"/>
    <row newVal="205" oldVal="96"/>
    <row newVal="206" oldVal="474"/>
    <row newVal="207" oldVal="137"/>
    <row newVal="208" oldVal="12"/>
    <row newVal="209" oldVal="178"/>
    <row newVal="210" oldVal="493"/>
    <row newVal="211" oldVal="500"/>
    <row newVal="212" oldVal="501"/>
    <row newVal="213" oldVal="502"/>
    <row newVal="214" oldVal="510"/>
    <row newVal="215" oldVal="511"/>
    <row newVal="216" oldVal="516"/>
    <row newVal="217" oldVal="517"/>
    <row newVal="218" oldVal="518"/>
    <row newVal="219" oldVal="531"/>
    <row newVal="220" oldVal="224"/>
    <row newVal="221" oldVal="315"/>
    <row newVal="222" oldVal="545"/>
    <row newVal="223" oldVal="569"/>
    <row newVal="224" oldVal="609"/>
    <row newVal="225" oldVal="658"/>
    <row newVal="226" oldVal="664"/>
    <row newVal="227" oldVal="37"/>
    <row newVal="228" oldVal="456"/>
    <row newVal="229" oldVal="457"/>
    <row newVal="230" oldVal="459"/>
    <row newVal="231" oldVal="466"/>
    <row newVal="232" oldVal="475"/>
    <row newVal="233" oldVal="119"/>
    <row newVal="234" oldVal="182"/>
    <row newVal="235" oldVal="187"/>
    <row newVal="236" oldVal="81"/>
    <row newVal="237" oldVal="722"/>
    <row newVal="238" oldVal="535"/>
    <row newVal="239" oldVal="547"/>
    <row newVal="240" oldVal="555"/>
    <row newVal="241" oldVal="563"/>
    <row newVal="242" oldVal="572"/>
    <row newVal="243" oldVal="573"/>
    <row newVal="244" oldVal="593"/>
    <row newVal="245" oldVal="594"/>
    <row newVal="246" oldVal="634"/>
    <row newVal="247" oldVal="635"/>
    <row newVal="248" oldVal="636"/>
    <row newVal="249" oldVal="640"/>
    <row newVal="250" oldVal="641"/>
    <row newVal="251" oldVal="648"/>
    <row newVal="252" oldVal="652"/>
    <row newVal="253" oldVal="653"/>
    <row newVal="254" oldVal="661"/>
    <row newVal="255" oldVal="677"/>
    <row newVal="256" oldVal="680"/>
    <row newVal="257" oldVal="683"/>
    <row newVal="258" oldVal="684"/>
    <row newVal="259" oldVal="685"/>
    <row newVal="260" oldVal="706"/>
    <row newVal="261" oldVal="713"/>
    <row newVal="262" oldVal="112"/>
    <row newVal="263" oldVal="174"/>
    <row newVal="264" oldVal="269"/>
    <row newVal="265" oldVal="39"/>
    <row newVal="266" oldVal="177"/>
    <row newVal="267" oldVal="240"/>
    <row newVal="268" oldVal="241"/>
    <row newVal="269" oldVal="309"/>
    <row newVal="270" oldVal="65"/>
    <row newVal="271" oldVal="233"/>
    <row newVal="272" oldVal="120"/>
    <row newVal="273" oldVal="360"/>
    <row newVal="274" oldVal="183"/>
    <row newVal="275" oldVal="293"/>
    <row newVal="276" oldVal="244"/>
    <row newVal="277" oldVal="481"/>
    <row newVal="278" oldVal="486"/>
    <row newVal="279" oldVal="487"/>
    <row newVal="280" oldVal="489"/>
    <row newVal="281" oldVal="503"/>
    <row newVal="282" oldVal="509"/>
    <row newVal="283" oldVal="522"/>
    <row newVal="284" oldVal="527"/>
    <row newVal="285" oldVal="135"/>
    <row newVal="286" oldVal="179"/>
    <row newVal="287" oldVal="255"/>
    <row newVal="288" oldVal="490"/>
    <row newVal="289" oldVal="491"/>
    <row newVal="290" oldVal="504"/>
    <row newVal="291" oldVal="506"/>
    <row newVal="292" oldVal="526"/>
    <row newVal="293" oldVal="283"/>
    <row newVal="294" oldVal="332"/>
    <row newVal="295" oldVal="376"/>
    <row newVal="296" oldVal="551"/>
    <row newVal="297" oldVal="553"/>
    <row newVal="298" oldVal="554"/>
    <row newVal="299" oldVal="558"/>
    <row newVal="300" oldVal="616"/>
    <row newVal="301" oldVal="637"/>
    <row newVal="302" oldVal="642"/>
    <row newVal="303" oldVal="643"/>
    <row newVal="304" oldVal="681"/>
    <row newVal="305" oldVal="687"/>
    <row newVal="306" oldVal="390"/>
    <row newVal="307" oldVal="107"/>
    <row newVal="308" oldVal="167"/>
    <row newVal="309" oldVal="20"/>
    <row newVal="310" oldVal="31"/>
    <row newVal="311" oldVal="353"/>
    <row newVal="312" oldVal="19"/>
    <row newVal="313" oldVal="47"/>
    <row newVal="314" oldVal="83"/>
    <row newVal="315" oldVal="84"/>
    <row newVal="316" oldVal="85"/>
    <row newVal="317" oldVal="9"/>
    <row newVal="318" oldVal="755"/>
    <row newVal="319" oldVal="756"/>
    <row newVal="320" oldVal="757"/>
    <row newVal="321" oldVal="758"/>
    <row newVal="322" oldVal="484"/>
    <row newVal="323" oldVal="530"/>
    <row newVal="324" oldVal="766"/>
    <row newVal="325" oldVal="767"/>
    <row newVal="326" oldVal="768"/>
    <row newVal="327" oldVal="769"/>
    <row newVal="328" oldVal="770"/>
    <row newVal="329" oldVal="771"/>
    <row newVal="330" oldVal="772"/>
    <row newVal="331" oldVal="773"/>
    <row newVal="332" oldVal="775"/>
    <row newVal="333" oldVal="776"/>
    <row newVal="334" oldVal="777"/>
    <row newVal="335" oldVal="44"/>
    <row newVal="336" oldVal="141"/>
    <row newVal="337" oldVal="549"/>
    <row newVal="338" oldVal="550"/>
    <row newVal="339" oldVal="608"/>
    <row newVal="340" oldVal="610"/>
    <row newVal="341" oldVal="611"/>
    <row newVal="342" oldVal="118"/>
    <row newVal="343" oldVal="45"/>
    <row newVal="344" oldVal="492"/>
    <row newVal="345" oldVal="258"/>
    <row newVal="346" oldVal="333"/>
    <row newVal="347" oldVal="14"/>
    <row newVal="348" oldVal="330"/>
    <row newVal="349" oldVal="715"/>
    <row newVal="350" oldVal="716"/>
    <row newVal="351" oldVal="742"/>
    <row newVal="352" oldVal="743"/>
    <row newVal="353" oldVal="744"/>
    <row newVal="354" oldVal="745"/>
    <row newVal="355" oldVal="746"/>
    <row newVal="356" oldVal="747"/>
    <row newVal="357" oldVal="781"/>
    <row newVal="358" oldVal="782"/>
    <row newVal="359" oldVal="783"/>
    <row newVal="360" oldVal="784"/>
    <row newVal="361" oldVal="785"/>
    <row newVal="362" oldVal="786"/>
    <row newVal="363" oldVal="787"/>
    <row newVal="364" oldVal="788"/>
    <row newVal="365" oldVal="378"/>
    <row newVal="366" oldVal="428"/>
    <row newVal="367" oldVal="313"/>
    <row newVal="368" oldVal="590"/>
    <row newVal="369" oldVal="621"/>
    <row newVal="370" oldVal="623"/>
    <row newVal="371" oldVal="363"/>
    <row newVal="372" oldVal="655"/>
    <row newVal="373" oldVal="656"/>
    <row newVal="374" oldVal="82"/>
    <row newVal="375" oldVal="532"/>
    <row newVal="376" oldVal="539"/>
    <row newVal="377" oldVal="540"/>
    <row newVal="378" oldVal="541"/>
    <row newVal="379" oldVal="544"/>
    <row newVal="380" oldVal="574"/>
    <row newVal="381" oldVal="607"/>
    <row newVal="382" oldVal="669"/>
    <row newVal="383" oldVal="670"/>
    <row newVal="384" oldVal="86"/>
    <row newVal="385" oldVal="32"/>
    <row newVal="386" oldVal="366"/>
    <row newVal="387" oldVal="410"/>
    <row newVal="388" oldVal="413"/>
    <row newVal="389" oldVal="414"/>
    <row newVal="390" oldVal="416"/>
    <row newVal="391" oldVal="417"/>
    <row newVal="392" oldVal="419"/>
    <row newVal="393" oldVal="296"/>
    <row newVal="394" oldVal="335"/>
    <row newVal="395" oldVal="352"/>
    <row newVal="396" oldVal="159"/>
    <row newVal="397" oldVal="338"/>
    <row newVal="398" oldVal="725"/>
    <row newVal="399" oldVal="726"/>
    <row newVal="400" oldVal="727"/>
    <row newVal="401" oldVal="728"/>
    <row newVal="402" oldVal="791"/>
    <row newVal="403" oldVal="792"/>
    <row newVal="404" oldVal="793"/>
    <row newVal="405" oldVal="794"/>
    <row newVal="406" oldVal="795"/>
    <row newVal="407" oldVal="796"/>
    <row newVal="408" oldVal="373"/>
    <row newVal="409" oldVal="718"/>
    <row newVal="410" oldVal="731"/>
    <row newVal="411" oldVal="735"/>
    <row newVal="412" oldVal="485"/>
    <row newVal="413" oldVal="507"/>
    <row newVal="414" oldVal="188"/>
    <row newVal="415" oldVal="243"/>
    <row newVal="416" oldVal="450"/>
    <row newVal="417" oldVal="92"/>
    <row newVal="418" oldVal="75"/>
    <row newVal="419" oldVal="536"/>
    <row newVal="420" oldVal="548"/>
    <row newVal="421" oldVal="562"/>
    <row newVal="422" oldVal="612"/>
    <row newVal="423" oldVal="633"/>
    <row newVal="424" oldVal="678"/>
    <row newVal="425" oldVal="682"/>
    <row newVal="426" oldVal="688"/>
    <row newVal="427" oldVal="708"/>
    <row newVal="428" oldVal="709"/>
    <row newVal="429" oldVal="710"/>
    <row newVal="430" oldVal="252"/>
    <row newVal="431" oldVal="314"/>
    <row newVal="432" oldVal="318"/>
    <row newVal="433" oldVal="142"/>
    <row newVal="434" oldVal="460"/>
    <row newVal="435" oldVal="461"/>
    <row newVal="436" oldVal="311"/>
    <row newVal="437" oldVal="524"/>
    <row newVal="438" oldVal="525"/>
    <row newVal="439" oldVal="316"/>
    <row newVal="440" oldVal="272"/>
    <row newVal="441" oldVal="134"/>
    <row newVal="442" oldVal="176"/>
    <row newVal="443" oldVal="21"/>
    <row newVal="444" oldVal="33"/>
    <row newVal="445" oldVal="166"/>
    <row newVal="446" oldVal="216"/>
    <row newVal="447" oldVal="231"/>
    <row newVal="448" oldVal="325"/>
    <row newVal="449" oldVal="339"/>
    <row newVal="450" oldVal="242"/>
    <row newVal="451" oldVal="88"/>
    <row newVal="452" oldVal="89"/>
    <row newVal="453" oldVal="46"/>
    <row newVal="454" oldVal="565"/>
    <row newVal="455" oldVal="657"/>
    <row newVal="456" oldVal="110"/>
    <row newVal="457" oldVal="301"/>
    <row newVal="458" oldVal="482"/>
    <row newVal="459" oldVal="519"/>
    <row newVal="460" oldVal="528"/>
    <row newVal="461" oldVal="331"/>
    <row newVal="462" oldVal="16"/>
    <row newVal="463" oldVal="271"/>
    <row newVal="464" oldVal="163"/>
    <row newVal="465" oldVal="467"/>
    <row newVal="466" oldVal="469"/>
    <row newVal="467" oldVal="471"/>
    <row newVal="468" oldVal="476"/>
    <row newVal="469" oldVal="477"/>
    <row newVal="470" oldVal="478"/>
    <row newVal="471" oldVal="150"/>
    <row newVal="472" oldVal="152"/>
    <row newVal="473" oldVal="113"/>
    <row newVal="474" oldVal="281"/>
    <row newVal="475" oldVal="234"/>
    <row newVal="476" oldVal="235"/>
    <row newVal="477" oldVal="268"/>
    <row newVal="478" oldVal="336"/>
    <row newVal="479" oldVal="383"/>
    <row newVal="480" oldVal="384"/>
    <row newVal="481" oldVal="385"/>
    <row newVal="482" oldVal="386"/>
    <row newVal="483" oldVal="387"/>
    <row newVal="484" oldVal="388"/>
    <row newVal="485" oldVal="389"/>
    <row newVal="486" oldVal="396"/>
    <row newVal="487" oldVal="398"/>
    <row newVal="488" oldVal="400"/>
    <row newVal="489" oldVal="402"/>
    <row newVal="490" oldVal="408"/>
    <row newVal="491" oldVal="409"/>
    <row newVal="492" oldVal="411"/>
    <row newVal="493" oldVal="418"/>
    <row newVal="494" oldVal="425"/>
    <row newVal="495" oldVal="427"/>
    <row newVal="496" oldVal="42"/>
    <row newVal="497" oldVal="50"/>
    <row newVal="498" oldVal="61"/>
    <row newVal="499" oldVal="111"/>
    <row newVal="500" oldVal="127"/>
    <row newVal="501" oldVal="148"/>
    <row newVal="502" oldVal="232"/>
    <row newVal="503" oldVal="253"/>
    <row newVal="504" oldVal="257"/>
    <row newVal="505" oldVal="274"/>
    <row newVal="506" oldVal="337"/>
    <row newVal="507" oldVal="372"/>
    <row newVal="508" oldVal="730"/>
    <row newVal="509" oldVal="374"/>
    <row newVal="510" oldVal="422"/>
    <row newVal="511" oldVal="423"/>
    <row newVal="512" oldVal="175"/>
    <row newVal="513" oldVal="305"/>
    <row newVal="514" oldVal="377"/>
    <row newVal="515" oldVal="15"/>
    <row newVal="516" oldVal="156"/>
    <row newVal="517" oldVal="181"/>
    <row newVal="518" oldVal="538"/>
    <row newVal="519" oldVal="542"/>
    <row newVal="520" oldVal="543"/>
    <row newVal="521" oldVal="566"/>
    <row newVal="522" oldVal="568"/>
    <row newVal="523" oldVal="591"/>
    <row newVal="524" oldVal="592"/>
    <row newVal="525" oldVal="659"/>
    <row newVal="526" oldVal="671"/>
    <row newVal="527" oldVal="308"/>
    <row newVal="528" oldVal="560"/>
    <row newVal="529" oldVal="561"/>
    <row newVal="530" oldVal="586"/>
    <row newVal="531" oldVal="597"/>
    <row newVal="532" oldVal="619"/>
    <row newVal="533" oldVal="620"/>
    <row newVal="534" oldVal="622"/>
    <row newVal="535" oldVal="126"/>
    <row newVal="536" oldVal="790"/>
    <row newVal="538" oldVal="546"/>
    <row newVal="539" oldVal="557"/>
    <row newVal="540" oldVal="595"/>
    <row newVal="541" oldVal="617"/>
    <row newVal="542" oldVal="638"/>
    <row newVal="543" oldVal="676"/>
    <row newVal="544" oldVal="679"/>
    <row newVal="545" oldVal="298"/>
    <row newVal="546" oldVal="362"/>
    <row newVal="547" oldVal="62"/>
    <row newVal="548" oldVal="91"/>
    <row newVal="549" oldVal="93"/>
    <row newVal="550" oldVal="94"/>
    <row newVal="551" oldVal="221"/>
    <row newVal="552" oldVal="505"/>
    <row newVal="553" oldVal="521"/>
    <row newVal="554" oldVal="667"/>
    <row newVal="555" oldVal="668"/>
    <row newVal="556" oldVal="654"/>
    <row newVal="557" oldVal="712"/>
    <row newVal="558" oldVal="270"/>
    <row newVal="559" oldVal="452"/>
    <row newVal="560" oldVal="454"/>
    <row newVal="561" oldVal="480"/>
    <row newVal="562" oldVal="140"/>
    <row newVal="563" oldVal="80"/>
    <row newVal="564" oldVal="60"/>
    <row newVal="565" oldVal="121"/>
    <row newVal="566" oldVal="147"/>
    <row newVal="567" oldVal="340"/>
    <row newVal="568" oldVal="27"/>
    <row newVal="569" oldVal="28"/>
    <row newVal="570" oldVal="55"/>
    <row newVal="571" oldVal="76"/>
    <row newVal="572" oldVal="483"/>
    <row newVal="573" oldVal="494"/>
    <row newVal="574" oldVal="495"/>
    <row newVal="575" oldVal="499"/>
    <row newVal="576" oldVal="512"/>
    <row newVal="577" oldVal="513"/>
    <row newVal="578" oldVal="149"/>
    <row newVal="579" oldVal="165"/>
    <row newVal="580" oldVal="717"/>
    <row newVal="581" oldVal="421"/>
    <row newVal="582" oldVal="307"/>
    <row newVal="583" oldVal="368"/>
    <row newVal="584" oldVal="392"/>
    <row newVal="585" oldVal="393"/>
    <row newVal="586" oldVal="394"/>
    <row newVal="587" oldVal="395"/>
    <row newVal="588" oldVal="403"/>
    <row newVal="589" oldVal="406"/>
    <row newVal="590" oldVal="407"/>
    <row newVal="591" oldVal="412"/>
    <row newVal="592" oldVal="24"/>
    <row newVal="593" oldVal="160"/>
    <row newVal="594" oldVal="43"/>
    <row newVal="595" oldVal="70"/>
    <row newVal="596" oldVal="724"/>
    <row newVal="597" oldVal="797"/>
    <row newVal="598" oldVal="798"/>
    <row newVal="599" oldVal="799"/>
    <row newVal="600" oldVal="800"/>
    <row newVal="601" oldVal="801"/>
    <row newVal="602" oldVal="496"/>
    <row newVal="603" oldVal="497"/>
    <row newVal="604" oldVal="498"/>
    <row newVal="605" oldVal="571"/>
    <row newVal="607" oldVal="672"/>
    <row newVal="608" oldVal="673"/>
    <row newVal="609" oldVal="674"/>
    <row newVal="610" oldVal="675"/>
    <row newVal="611" oldVal="686"/>
    <row newVal="612" oldVal="689"/>
    <row newVal="613" oldVal="690"/>
    <row newVal="614" oldVal="691"/>
    <row newVal="615" oldVal="692"/>
    <row newVal="616" oldVal="693"/>
    <row newVal="617" oldVal="694"/>
    <row newVal="618" oldVal="695"/>
    <row newVal="619" oldVal="624"/>
    <row newVal="620" oldVal="625"/>
    <row newVal="621" oldVal="626"/>
    <row newVal="622" oldVal="627"/>
    <row newVal="623" oldVal="628"/>
    <row newVal="624" oldVal="629"/>
    <row newVal="625" oldVal="630"/>
    <row newVal="626" oldVal="631"/>
    <row newVal="627" oldVal="632"/>
    <row newVal="628" oldVal="639"/>
    <row newVal="629" oldVal="666"/>
    <row newVal="630" oldVal="564"/>
    <row newVal="631" oldVal="596"/>
    <row newVal="632" oldVal="598"/>
    <row newVal="633" oldVal="599"/>
    <row newVal="634" oldVal="600"/>
    <row newVal="635" oldVal="601"/>
    <row newVal="636" oldVal="602"/>
    <row newVal="637" oldVal="603"/>
    <row newVal="638" oldVal="453"/>
    <row newVal="639" oldVal="458"/>
    <row newVal="640" oldVal="371"/>
    <row newVal="641" oldVal="172"/>
    <row newVal="642" oldVal="604"/>
    <row newVal="643" oldVal="605"/>
    <row newVal="644" oldVal="614"/>
    <row newVal="645" oldVal="644"/>
    <row newVal="646" oldVal="645"/>
    <row newVal="647" oldVal="646"/>
    <row newVal="648" oldVal="647"/>
    <row newVal="649" oldVal="707"/>
    <row newVal="650" oldVal="754"/>
    <row newVal="651" oldVal="145"/>
    <row newVal="652" oldVal="488"/>
    <row newVal="653" oldVal="514"/>
    <row newVal="654" oldVal="520"/>
    <row newVal="655" oldVal="523"/>
    <row newVal="656" oldVal="529"/>
    <row newVal="657" oldVal="570"/>
    <row newVal="658" oldVal="696"/>
    <row newVal="659" oldVal="697"/>
    <row newVal="660" oldVal="698"/>
    <row newVal="661" oldVal="699"/>
    <row newVal="662" oldVal="700"/>
    <row newVal="663" oldVal="704"/>
    <row newVal="664" oldVal="705"/>
    <row newVal="665" oldVal="292"/>
    <row newVal="666" oldVal="424"/>
    <row newVal="667" oldVal="22"/>
    <row newVal="668" oldVal="30"/>
    <row newVal="669" oldVal="136"/>
    <row newVal="670" oldVal="122"/>
    <row newVal="671" oldVal="125"/>
    <row newVal="672" oldVal="306"/>
    <row newVal="673" oldVal="323"/>
    <row newVal="674" oldVal="324"/>
    <row newVal="675" oldVal="367"/>
    <row newVal="676" oldVal="370"/>
    <row newVal="677" oldVal="761"/>
    <row newVal="678" oldVal="124"/>
    <row newVal="679" oldVal="328"/>
    <row newVal="680" oldVal="508"/>
    <row newVal="681" oldVal="262"/>
    <row newVal="682" oldVal="329"/>
    <row newVal="683" oldVal="344"/>
    <row newVal="684" oldVal="719"/>
    <row newVal="685" oldVal="741"/>
    <row newVal="686" oldVal="748"/>
    <row newVal="687" oldVal="750"/>
    <row newVal="688" oldVal="751"/>
    <row newVal="689" oldVal="114"/>
    <row newVal="690" oldVal="426"/>
    <row newVal="691" oldVal="451"/>
    <row newVal="692" oldVal="464"/>
    <row newVal="693" oldVal="465"/>
    <row newVal="694" oldVal="468"/>
    <row newVal="695" oldVal="479"/>
    <row newVal="696" oldVal="351"/>
    <row newVal="697" oldVal="131"/>
    <row newVal="698" oldVal="139"/>
    <row newVal="699" oldVal="189"/>
    <row newVal="700" oldVal="357"/>
    <row newVal="701" oldVal="729"/>
    <row newVal="702" oldVal="752"/>
    <row newVal="703" oldVal="753"/>
    <row newVal="704" oldVal="17"/>
    <row newVal="705" oldVal="40"/>
    <row newVal="706" oldVal="327"/>
    <row newVal="707" oldVal="399"/>
    <row newVal="708" oldVal="405"/>
    <row newVal="709" oldVal="415"/>
    <row newVal="710" oldVal="190"/>
    <row newVal="711" oldVal="345"/>
    <row newVal="712" oldVal="354"/>
    <row newVal="713" oldVal="106"/>
    <row newVal="714" oldVal="108"/>
    <row newVal="715" oldVal="109"/>
    <row newVal="716" oldVal="229"/>
    <row newVal="717" oldVal="146"/>
    <row newVal="718" oldVal="10"/>
    <row newVal="719" oldVal="11"/>
    <row newVal="720" oldVal="13"/>
    <row newVal="721" oldVal="226"/>
    <row newVal="722" oldVal="280"/>
    <row newVal="723" oldVal="326"/>
    <row newVal="724" oldVal="334"/>
    <row newVal="725" oldVal="151"/>
    <row newVal="726" oldVal="356"/>
    <row newVal="727" oldVal="8"/>
    <row newVal="728" oldVal="34"/>
    <row newVal="729" oldVal="35"/>
    <row newVal="730" oldVal="36"/>
    <row newVal="731" oldVal="51"/>
    <row newVal="732" oldVal="56"/>
    <row newVal="733" oldVal="57"/>
    <row newVal="734" oldVal="58"/>
    <row newVal="735" oldVal="64"/>
    <row newVal="736" oldVal="66"/>
    <row newVal="737" oldVal="67"/>
    <row newVal="738" oldVal="68"/>
    <row newVal="739" oldVal="69"/>
    <row newVal="740" oldVal="72"/>
    <row newVal="741" oldVal="73"/>
    <row newVal="742" oldVal="74"/>
    <row newVal="743" oldVal="78"/>
    <row newVal="744" oldVal="87"/>
    <row newVal="745" oldVal="115"/>
    <row newVal="746" oldVal="116"/>
    <row newVal="747" oldVal="128"/>
    <row newVal="748" oldVal="138"/>
    <row newVal="749" oldVal="153"/>
    <row newVal="750" oldVal="154"/>
    <row newVal="751" oldVal="155"/>
    <row newVal="752" oldVal="161"/>
    <row newVal="753" oldVal="168"/>
    <row newVal="754" oldVal="169"/>
    <row newVal="755" oldVal="173"/>
    <row newVal="756" oldVal="184"/>
    <row newVal="757" oldVal="185"/>
    <row newVal="758" oldVal="186"/>
    <row newVal="759" oldVal="191"/>
    <row newVal="760" oldVal="192"/>
    <row newVal="761" oldVal="193"/>
    <row newVal="762" oldVal="194"/>
    <row newVal="763" oldVal="195"/>
    <row newVal="764" oldVal="196"/>
    <row newVal="765" oldVal="197"/>
    <row newVal="766" oldVal="198"/>
    <row newVal="767" oldVal="199"/>
    <row newVal="768" oldVal="200"/>
    <row newVal="769" oldVal="201"/>
    <row newVal="770" oldVal="202"/>
    <row newVal="771" oldVal="203"/>
    <row newVal="772" oldVal="204"/>
    <row newVal="773" oldVal="205"/>
    <row newVal="774" oldVal="206"/>
    <row newVal="775" oldVal="207"/>
    <row newVal="776" oldVal="208"/>
    <row newVal="777" oldVal="209"/>
    <row newVal="778" oldVal="210"/>
    <row newVal="779" oldVal="211"/>
    <row newVal="780" oldVal="212"/>
    <row newVal="781" oldVal="213"/>
    <row newVal="782" oldVal="214"/>
    <row newVal="783" oldVal="215"/>
    <row newVal="784" oldVal="220"/>
    <row newVal="785" oldVal="222"/>
    <row newVal="786" oldVal="223"/>
    <row newVal="787" oldVal="228"/>
    <row newVal="788" oldVal="238"/>
    <row newVal="789" oldVal="239"/>
    <row newVal="790" oldVal="246"/>
    <row newVal="791" oldVal="260"/>
    <row newVal="792" oldVal="261"/>
    <row newVal="793" oldVal="264"/>
    <row newVal="794" oldVal="265"/>
    <row newVal="795" oldVal="275"/>
    <row newVal="796" oldVal="277"/>
    <row newVal="797" oldVal="278"/>
    <row newVal="798" oldVal="282"/>
    <row newVal="799" oldVal="286"/>
    <row newVal="800" oldVal="312"/>
    <row newVal="801" oldVal="320"/>
    <row newVal="802" oldVal="342"/>
    <row newVal="803" oldVal="434"/>
    <row newVal="804" oldVal="436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Ноябрь 2013г</vt:lpstr>
      <vt:lpstr>декаб 2016г</vt:lpstr>
      <vt:lpstr>по 6-10</vt:lpstr>
      <vt:lpstr>по 0,4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Патимат Сулеймановна Зубаирова</cp:lastModifiedBy>
  <dcterms:created xsi:type="dcterms:W3CDTF">2013-09-25T14:18:06Z</dcterms:created>
  <dcterms:modified xsi:type="dcterms:W3CDTF">2017-02-22T12:38:45Z</dcterms:modified>
</cp:coreProperties>
</file>