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401" windowWidth="15480" windowHeight="11505" firstSheet="2" activeTab="9"/>
  </bookViews>
  <sheets>
    <sheet name="Лист1" sheetId="1" state="hidden" r:id="rId1"/>
    <sheet name="Ноябрь 2013г" sheetId="2" state="hidden" r:id="rId2"/>
    <sheet name="ноябрь 2015г" sheetId="3" r:id="rId3"/>
    <sheet name="по 6-10" sheetId="4" r:id="rId4"/>
    <sheet name="по 0,4" sheetId="5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r:id="rId10"/>
  </sheets>
  <definedNames>
    <definedName name="_xlnm._FilterDatabase" localSheetId="9" hidden="1">'Лист6'!$F$7:$G$7</definedName>
    <definedName name="_xlnm._FilterDatabase" localSheetId="1" hidden="1">'Ноябрь 2013г'!$C$21:$C$131</definedName>
    <definedName name="_xlnm._FilterDatabase" localSheetId="2" hidden="1">'ноябрь 2015г'!$C$21:$C$243</definedName>
    <definedName name="_xlnm._FilterDatabase" localSheetId="4" hidden="1">'по 0,4'!$C$18:$C$125</definedName>
    <definedName name="Z_75734BEA_D7E1_4E5C_A692_8EF992A880CB_.wvu.FilterData" localSheetId="9" hidden="1">'Лист6'!$F$7:$G$7</definedName>
    <definedName name="Z_75734BEA_D7E1_4E5C_A692_8EF992A880CB_.wvu.FilterData" localSheetId="1" hidden="1">'Ноябрь 2013г'!$C$21:$C$131</definedName>
    <definedName name="Z_75734BEA_D7E1_4E5C_A692_8EF992A880CB_.wvu.FilterData" localSheetId="2" hidden="1">'ноябрь 2015г'!$C$21:$C$243</definedName>
    <definedName name="Z_75734BEA_D7E1_4E5C_A692_8EF992A880CB_.wvu.FilterData" localSheetId="4" hidden="1">'по 0,4'!$C$18:$C$125</definedName>
    <definedName name="Z_75734BEA_D7E1_4E5C_A692_8EF992A880CB_.wvu.FilterData" localSheetId="3" hidden="1">'по 6-10'!$B$246:$I$254</definedName>
    <definedName name="Z_75734BEA_D7E1_4E5C_A692_8EF992A880CB_.wvu.Rows" localSheetId="4" hidden="1">'по 0,4'!$2:$12</definedName>
    <definedName name="Z_75734BEA_D7E1_4E5C_A692_8EF992A880CB_.wvu.Rows" localSheetId="3" hidden="1">'по 6-10'!$2:$12</definedName>
    <definedName name="Z_8E3D5986_55DA_4F69_8C5B_23C88AB8A119_.wvu.FilterData" localSheetId="1" hidden="1">'Ноябрь 2013г'!$C$21:$C$131</definedName>
    <definedName name="Z_8E3D5986_55DA_4F69_8C5B_23C88AB8A119_.wvu.FilterData" localSheetId="2" hidden="1">'ноябрь 2015г'!$C$21:$C$243</definedName>
    <definedName name="Z_8E3D5986_55DA_4F69_8C5B_23C88AB8A119_.wvu.FilterData" localSheetId="4" hidden="1">'по 0,4'!$C$18:$C$125</definedName>
    <definedName name="Z_8E3D5986_55DA_4F69_8C5B_23C88AB8A119_.wvu.FilterData" localSheetId="3" hidden="1">'по 6-10'!$B$246:$I$254</definedName>
    <definedName name="Z_8E3D5986_55DA_4F69_8C5B_23C88AB8A119_.wvu.Rows" localSheetId="4" hidden="1">'по 0,4'!$2:$12</definedName>
    <definedName name="Z_8E3D5986_55DA_4F69_8C5B_23C88AB8A119_.wvu.Rows" localSheetId="3" hidden="1">'по 6-10'!$2:$12</definedName>
    <definedName name="Z_A743F9C7_8B89_4E8F_B91F_1FFB859064F2_.wvu.FilterData" localSheetId="1" hidden="1">'Ноябрь 2013г'!$C$21:$C$131</definedName>
    <definedName name="Z_A743F9C7_8B89_4E8F_B91F_1FFB859064F2_.wvu.FilterData" localSheetId="2" hidden="1">'ноябрь 2015г'!$C$21:$C$243</definedName>
    <definedName name="Z_A743F9C7_8B89_4E8F_B91F_1FFB859064F2_.wvu.FilterData" localSheetId="4" hidden="1">'по 0,4'!$C$18:$C$125</definedName>
    <definedName name="Z_A743F9C7_8B89_4E8F_B91F_1FFB859064F2_.wvu.FilterData" localSheetId="3" hidden="1">'по 6-10'!$C$21:$C$128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</definedNames>
  <calcPr fullCalcOnLoad="1"/>
</workbook>
</file>

<file path=xl/sharedStrings.xml><?xml version="1.0" encoding="utf-8"?>
<sst xmlns="http://schemas.openxmlformats.org/spreadsheetml/2006/main" count="1544" uniqueCount="622">
  <si>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</si>
  <si>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</si>
  <si>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</si>
  <si>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</si>
  <si>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</si>
  <si>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</si>
  <si>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</si>
  <si>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</si>
  <si>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</si>
  <si>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</si>
  <si>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</si>
  <si>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</si>
  <si>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</si>
  <si>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</si>
  <si>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</si>
  <si>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</si>
  <si>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</si>
  <si>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</si>
  <si>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</si>
  <si>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</si>
  <si>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</si>
  <si>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</si>
  <si>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</si>
  <si>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</si>
  <si>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</si>
  <si>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</si>
  <si>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</si>
  <si>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</si>
  <si>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</si>
  <si>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</si>
  <si>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</si>
  <si>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</si>
  <si>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</si>
  <si>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</si>
  <si>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</si>
  <si>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</si>
  <si>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</si>
  <si>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</si>
  <si>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</si>
  <si>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</si>
  <si>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</si>
  <si>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</si>
  <si>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</si>
  <si>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</si>
  <si>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</si>
  <si>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</si>
  <si>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</si>
  <si>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</si>
  <si>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</si>
  <si>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</si>
  <si>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</si>
  <si>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</si>
  <si>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</si>
  <si>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</si>
  <si>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</si>
  <si>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</si>
  <si>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</si>
  <si>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</si>
  <si>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</si>
  <si>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</si>
  <si>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</si>
  <si>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</si>
  <si>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</si>
  <si>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</si>
  <si>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</si>
  <si>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</si>
  <si>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</si>
  <si>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</si>
  <si>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</si>
  <si>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</si>
  <si>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</si>
  <si>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</si>
  <si>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</si>
  <si>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</si>
  <si>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</si>
  <si>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</si>
  <si>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</si>
  <si>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</si>
  <si>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</si>
  <si>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</si>
  <si>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</si>
  <si>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</si>
  <si>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</si>
  <si>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</si>
  <si>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</si>
  <si>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</si>
  <si>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</si>
  <si>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</si>
  <si>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</si>
  <si>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</si>
  <si>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</si>
  <si>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</si>
  <si>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</si>
  <si>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</si>
  <si>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</si>
  <si>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</si>
  <si>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</si>
  <si>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</si>
  <si>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</si>
  <si>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</si>
  <si>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</si>
  <si>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</si>
  <si>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</si>
  <si>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</si>
  <si>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</si>
  <si>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</si>
  <si>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</si>
  <si>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</si>
  <si>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</si>
  <si>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</si>
  <si>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</si>
  <si>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</si>
  <si>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</si>
  <si>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</si>
  <si>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</si>
  <si>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</si>
  <si>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</si>
  <si>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</si>
  <si>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</si>
  <si>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</si>
  <si>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</si>
  <si>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</si>
  <si>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</si>
  <si>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</si>
  <si>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</si>
  <si>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</si>
  <si>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</si>
  <si>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</si>
  <si>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</si>
  <si>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</si>
  <si>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</si>
  <si>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</si>
  <si>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</si>
  <si>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</si>
  <si>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</si>
  <si>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</si>
  <si>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</si>
  <si>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</si>
  <si>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</si>
  <si>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</si>
  <si>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</si>
  <si>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</si>
  <si>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</si>
  <si>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</si>
  <si>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</si>
  <si>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</si>
  <si>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</si>
  <si>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</si>
  <si>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</si>
  <si>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</si>
  <si>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</si>
  <si>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</si>
  <si>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</si>
  <si>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</si>
  <si>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</si>
  <si>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</si>
  <si>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</si>
  <si>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</si>
  <si>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</si>
  <si>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</si>
  <si>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</si>
  <si>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</si>
  <si>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</si>
  <si>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</si>
  <si>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</si>
  <si>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</si>
  <si>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</si>
  <si>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</si>
  <si>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</si>
  <si>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</si>
  <si>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</si>
  <si>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</si>
  <si>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</si>
  <si>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</si>
  <si>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</si>
  <si>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</si>
  <si>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</si>
  <si>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</si>
  <si>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</si>
  <si>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</si>
  <si>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</si>
  <si>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</si>
  <si>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</si>
  <si>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</si>
  <si>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</si>
  <si>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</si>
  <si>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</si>
  <si>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</si>
  <si>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</si>
  <si>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</si>
  <si>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</si>
  <si>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</si>
  <si>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</si>
  <si>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</si>
  <si>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</si>
  <si>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</si>
  <si>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</si>
  <si>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</si>
  <si>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</si>
  <si>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</si>
  <si>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</si>
  <si>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</si>
  <si>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Утамыш-Н</t>
  </si>
  <si>
    <t>Утамыш-С</t>
  </si>
  <si>
    <t>Уркута</t>
  </si>
  <si>
    <t>Кубачи</t>
  </si>
  <si>
    <t>Уркарах-С</t>
  </si>
  <si>
    <t>Уркарах-Н</t>
  </si>
  <si>
    <t>Хучни</t>
  </si>
  <si>
    <t>Сыртыч</t>
  </si>
  <si>
    <t>Ерси</t>
  </si>
  <si>
    <t>Цанак</t>
  </si>
  <si>
    <t>Хив</t>
  </si>
  <si>
    <t>Тпиг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</si>
  <si>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</si>
  <si>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</si>
  <si>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</si>
  <si>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</si>
  <si>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</si>
  <si>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</si>
  <si>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</si>
  <si>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</si>
  <si>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</si>
  <si>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</si>
  <si>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</si>
  <si>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</si>
  <si>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</si>
  <si>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</si>
  <si>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</si>
  <si>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</si>
  <si>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</si>
  <si>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</si>
  <si>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</si>
  <si>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</si>
  <si>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</si>
  <si>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</si>
  <si>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</si>
  <si>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</si>
  <si>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</si>
  <si>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</si>
  <si>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</si>
  <si>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</si>
  <si>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</si>
  <si>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</si>
  <si>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</si>
  <si>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</si>
  <si>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</si>
  <si>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</si>
  <si>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</si>
  <si>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</si>
  <si>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</si>
  <si>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</si>
  <si>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</si>
  <si>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</si>
  <si>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</si>
  <si>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</si>
  <si>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</si>
  <si>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</si>
  <si>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</si>
  <si>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</si>
  <si>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</si>
  <si>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</si>
  <si>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</si>
  <si>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</si>
  <si>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</si>
  <si>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</si>
  <si>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</si>
  <si>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</si>
  <si>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</si>
  <si>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</si>
  <si>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</si>
  <si>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</si>
  <si>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</si>
  <si>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</si>
  <si>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</si>
  <si>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</si>
  <si>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</si>
  <si>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</si>
  <si>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</si>
  <si>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</si>
  <si>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</si>
  <si>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</si>
  <si>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</si>
  <si>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</si>
  <si>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</si>
  <si>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</si>
  <si>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</si>
  <si>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</si>
  <si>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</si>
  <si>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</si>
  <si>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</si>
  <si>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</si>
  <si>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</si>
  <si>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</si>
  <si>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</si>
  <si>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</si>
  <si>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</si>
  <si>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</si>
  <si>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</si>
  <si>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</si>
  <si>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</si>
  <si>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</si>
  <si>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</si>
  <si>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</si>
  <si>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</si>
  <si>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</si>
  <si>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</si>
  <si>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</si>
  <si>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</si>
  <si>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</si>
  <si>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</si>
  <si>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</si>
  <si>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</si>
  <si>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</si>
  <si>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</si>
  <si>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</si>
  <si>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</si>
  <si>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</si>
  <si>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</si>
  <si>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</si>
  <si>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</si>
  <si>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</si>
  <si>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</si>
  <si>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</si>
  <si>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</si>
  <si>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</si>
  <si>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</si>
  <si>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</si>
  <si>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</si>
  <si>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</si>
  <si>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</si>
  <si>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</si>
  <si>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</si>
  <si>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</si>
  <si>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</si>
  <si>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</si>
  <si>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</si>
  <si>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</si>
  <si>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</si>
  <si>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</si>
  <si>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</si>
  <si>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</si>
  <si>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</si>
  <si>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</si>
  <si>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</si>
  <si>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</si>
  <si>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</si>
  <si>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</si>
  <si>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</si>
  <si>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</si>
  <si>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</si>
  <si>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</si>
  <si>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</si>
  <si>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</si>
  <si>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</si>
  <si>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миарсо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</si>
  <si>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</si>
  <si>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</si>
  <si>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</si>
  <si>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</si>
  <si>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</si>
  <si>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</si>
  <si>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</si>
  <si>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</si>
  <si>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</si>
  <si>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</si>
  <si>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</si>
  <si>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</si>
  <si>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</si>
  <si>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</si>
  <si>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</si>
  <si>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</si>
  <si>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</si>
  <si>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</si>
  <si>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</si>
  <si>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</si>
  <si>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</si>
  <si>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</si>
  <si>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</si>
  <si>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</si>
  <si>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</si>
  <si>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</si>
  <si>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Чиркей ГПП</t>
  </si>
  <si>
    <t>ГПП</t>
  </si>
  <si>
    <t>ЦПП</t>
  </si>
  <si>
    <t>Очистные соор.</t>
  </si>
  <si>
    <t>Ю-Восточная</t>
  </si>
  <si>
    <t>Приморская</t>
  </si>
  <si>
    <t>Насосная -1</t>
  </si>
  <si>
    <t>Радиоцентр</t>
  </si>
  <si>
    <t>Изберг- Сев.</t>
  </si>
  <si>
    <t>Изберг- Южн.</t>
  </si>
  <si>
    <t>Карабуд-т</t>
  </si>
  <si>
    <t>Рассвет</t>
  </si>
  <si>
    <t>Шамхал</t>
  </si>
  <si>
    <t>Сергокала</t>
  </si>
  <si>
    <t>Алмало</t>
  </si>
  <si>
    <t>Буйнакск -1</t>
  </si>
  <si>
    <t>Буйнакск -2</t>
  </si>
  <si>
    <t>Казанище</t>
  </si>
  <si>
    <t>Согратль</t>
  </si>
  <si>
    <t>Дженгутай</t>
  </si>
  <si>
    <t>Такалай</t>
  </si>
  <si>
    <t>Параул</t>
  </si>
  <si>
    <t>Восточная</t>
  </si>
  <si>
    <t>Приозерная</t>
  </si>
  <si>
    <t>Солнце</t>
  </si>
  <si>
    <t>Компас</t>
  </si>
  <si>
    <t>НИИСХА</t>
  </si>
  <si>
    <t>Тепл. Комбинат</t>
  </si>
  <si>
    <t>Насосная - 2</t>
  </si>
  <si>
    <t>Ленинкент</t>
  </si>
  <si>
    <t>Дурмаз</t>
  </si>
  <si>
    <t>Эрпели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</si>
  <si>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</si>
  <si>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</si>
  <si>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</si>
  <si>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</si>
  <si>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</si>
  <si>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</si>
  <si>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</si>
  <si>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ЗФС</t>
  </si>
  <si>
    <t>Нечаевка</t>
  </si>
  <si>
    <t>Гулькутан</t>
  </si>
  <si>
    <t>Гергебиль-110</t>
  </si>
  <si>
    <t>эчеда</t>
  </si>
  <si>
    <t>агул</t>
  </si>
  <si>
    <t>не наша</t>
  </si>
  <si>
    <t>ФСК</t>
  </si>
  <si>
    <t>ЭЧ6</t>
  </si>
  <si>
    <t>заводская</t>
  </si>
  <si>
    <t>Кизилюртовская ГЩЗ</t>
  </si>
  <si>
    <t>Махачкала-110</t>
  </si>
  <si>
    <t>Д-Запад</t>
  </si>
  <si>
    <t>Д-Северная</t>
  </si>
  <si>
    <t>ПС Махач-110</t>
  </si>
  <si>
    <t>Уркарах_Старая</t>
  </si>
  <si>
    <t>Уркарах-Новая</t>
  </si>
  <si>
    <t>физлица</t>
  </si>
  <si>
    <t>всего</t>
  </si>
  <si>
    <t>,</t>
  </si>
  <si>
    <t>до 15 кВт включительно, всего</t>
  </si>
  <si>
    <t>в т.ч. физ.лица до 15 кВт включительно</t>
  </si>
  <si>
    <t>свыше 15 и до 150 кВт включительно</t>
  </si>
  <si>
    <t>в т.ч. Заявители, воспользовавшиеся рассрочкой</t>
  </si>
  <si>
    <t>свыше 150 кВт и менее 670 кВт</t>
  </si>
  <si>
    <t>всего за период</t>
  </si>
  <si>
    <t>по заявкам текущего года</t>
  </si>
  <si>
    <t>всего за год</t>
  </si>
  <si>
    <t>квт</t>
  </si>
  <si>
    <t>Новая-110/35/6</t>
  </si>
  <si>
    <t>Новая Коса-35/10кВ</t>
  </si>
  <si>
    <t>Восточная-110/10</t>
  </si>
  <si>
    <t>Геджух 110/10кВ</t>
  </si>
  <si>
    <t>Гергебиль-110/35/10</t>
  </si>
  <si>
    <t>Гертма 35/10</t>
  </si>
  <si>
    <t>Гидатль-110/10</t>
  </si>
  <si>
    <t>ГКЗ-35/10</t>
  </si>
  <si>
    <t>ГПП 110/6</t>
  </si>
  <si>
    <t>Граничная 35/10кВ</t>
  </si>
  <si>
    <t>Грузинская 35/10 кВ</t>
  </si>
  <si>
    <t>Гулькутан 35/10кВ</t>
  </si>
  <si>
    <t>Гуниб-110/35/10</t>
  </si>
  <si>
    <t>Гурбуки-35/10</t>
  </si>
  <si>
    <t>Дагестан  35/10кВ</t>
  </si>
  <si>
    <t>Дженгутай-35/10</t>
  </si>
  <si>
    <t>Джигильта 110/10кВ</t>
  </si>
  <si>
    <t>Джимикент-35/10</t>
  </si>
  <si>
    <t>Д-Западная 110/6кВ</t>
  </si>
  <si>
    <t>Димитрова  35/10</t>
  </si>
  <si>
    <t>Дружба 35/10</t>
  </si>
  <si>
    <t>Д-Северная 110/6кв</t>
  </si>
  <si>
    <t>Дубки 35/6</t>
  </si>
  <si>
    <t>Дурмаз-35/10</t>
  </si>
  <si>
    <t>Дылым 110/35/10</t>
  </si>
  <si>
    <t>Ерси-35/10</t>
  </si>
  <si>
    <t>Заиб-110/10</t>
  </si>
  <si>
    <t>Заречная 110/10кВ</t>
  </si>
  <si>
    <t>Заря-35/10</t>
  </si>
  <si>
    <t>Зрых-35/10</t>
  </si>
  <si>
    <t>ЗТМ 110/6</t>
  </si>
  <si>
    <t>Зуберха-35/10</t>
  </si>
  <si>
    <t>ЗФС 110/35/6кВ</t>
  </si>
  <si>
    <t>Игали-35/10</t>
  </si>
  <si>
    <t>Изберг-Сев-110/35/10</t>
  </si>
  <si>
    <t>Изберг-Ю 110/6</t>
  </si>
  <si>
    <t>Казанище-35/10</t>
  </si>
  <si>
    <t>Казиюрт 35/10 кВ</t>
  </si>
  <si>
    <t>Кайтаг-110/35/10</t>
  </si>
  <si>
    <t>Калиновка 110/10 кВ</t>
  </si>
  <si>
    <t>Капир-110/10</t>
  </si>
  <si>
    <t>Капкаякент-35/10</t>
  </si>
  <si>
    <t>Карабудахкент-35/10</t>
  </si>
  <si>
    <t>Карата-35/10</t>
  </si>
  <si>
    <t>Караузек 35/10</t>
  </si>
  <si>
    <t>Касумкент 110/35/10кВ</t>
  </si>
  <si>
    <t>Каякент  110/10кВ</t>
  </si>
  <si>
    <t>КГС-110/10</t>
  </si>
  <si>
    <t>Кидеро-35/10</t>
  </si>
  <si>
    <t>Кизилюртовская 110/10 (ГЩЗ)</t>
  </si>
  <si>
    <t>Кизляр-1 110/35/10 кВ</t>
  </si>
  <si>
    <t>Кизляр-2 110/35/10 кВ</t>
  </si>
  <si>
    <t>Кировская-35/10</t>
  </si>
  <si>
    <t>Коминтерн 110/10кВ</t>
  </si>
  <si>
    <t>Компас-110/10</t>
  </si>
  <si>
    <t>Конс. Завод  35/10кВ</t>
  </si>
  <si>
    <t>Кормоцех 35/10 кВ</t>
  </si>
  <si>
    <t>Костек 35/10кВ</t>
  </si>
  <si>
    <t>Кочубей 110/35/10 кВ</t>
  </si>
  <si>
    <t>КПФ 35/10</t>
  </si>
  <si>
    <t>Кр. Партизан 35/10кВ</t>
  </si>
  <si>
    <t>Крайновка 35/10кВ</t>
  </si>
  <si>
    <t>Кубачи-35/10</t>
  </si>
  <si>
    <t>Кумли 35/10 кВ</t>
  </si>
  <si>
    <t>Кумух-35/10</t>
  </si>
  <si>
    <t>Кунбатар 35/10кВ</t>
  </si>
  <si>
    <t>Курах-110/35/10</t>
  </si>
  <si>
    <t>Куруш 110/10</t>
  </si>
  <si>
    <t>Леваши-110/10</t>
  </si>
  <si>
    <t>Ленинкент 35/6</t>
  </si>
  <si>
    <t>Лучек-35/10</t>
  </si>
  <si>
    <t>Львовская 110/35/10</t>
  </si>
  <si>
    <t>Магарамкент  110/10кВ</t>
  </si>
  <si>
    <t>Маджалис-35/10</t>
  </si>
  <si>
    <t>Мамедкала 110/35/10кВ</t>
  </si>
  <si>
    <t>Махачкала-110 110/35/10</t>
  </si>
  <si>
    <t>Мехельта-35/10</t>
  </si>
  <si>
    <t>Миарсо 35/10</t>
  </si>
  <si>
    <t xml:space="preserve">Морская-110/10 </t>
  </si>
  <si>
    <t>Мулебки-35/10</t>
  </si>
  <si>
    <t>Н-Чиркей-110/10</t>
  </si>
  <si>
    <t>Набережная-35/10</t>
  </si>
  <si>
    <t>Насосная 1" 35,/10</t>
  </si>
  <si>
    <t>Насосная 1</t>
  </si>
  <si>
    <t>Насосная 2"</t>
  </si>
  <si>
    <t xml:space="preserve">Насосная </t>
  </si>
  <si>
    <t>Наци-35/10</t>
  </si>
  <si>
    <t>Некрасовка 35/10кВ</t>
  </si>
  <si>
    <t>Нечаевка 35/10кВ</t>
  </si>
  <si>
    <t>НИИСХа 35/6</t>
  </si>
  <si>
    <t>Новокули 35/10</t>
  </si>
  <si>
    <t>Ногайская 35/10кВ</t>
  </si>
  <si>
    <t>Огни 110/6кВ</t>
  </si>
  <si>
    <t>Огузер 35/10 кВ</t>
  </si>
  <si>
    <t>Октябрьская 35/10 кВ</t>
  </si>
  <si>
    <t>Очистные сооружения-110/6</t>
  </si>
  <si>
    <t>Параул-35/10</t>
  </si>
  <si>
    <t>Первомайская-35/10</t>
  </si>
  <si>
    <t>Пионер-35/0,4</t>
  </si>
  <si>
    <t>Привольная 35/10 кВ</t>
  </si>
  <si>
    <t>Приморская-110/10/6</t>
  </si>
  <si>
    <t>Приозерная-110/35/6</t>
  </si>
  <si>
    <t>Прогресс-35/10</t>
  </si>
  <si>
    <t>Радиоцентр-35/10</t>
  </si>
  <si>
    <t>Рассвет 110/35/6</t>
  </si>
  <si>
    <t>Родниковая-110/10</t>
  </si>
  <si>
    <t>Рутул-35/10</t>
  </si>
  <si>
    <t>С.Коса 35/10 кВ</t>
  </si>
  <si>
    <t>Сагри-35/10</t>
  </si>
  <si>
    <t xml:space="preserve">Сардаркент-35/10 </t>
  </si>
  <si>
    <t>Свердлова  35/10</t>
  </si>
  <si>
    <t>Сергокала-110/35/10</t>
  </si>
  <si>
    <t>Серебряковка 35/10 кВ</t>
  </si>
  <si>
    <t>Сивух 35/10кВ</t>
  </si>
  <si>
    <t xml:space="preserve">Советская </t>
  </si>
  <si>
    <t>Согратль 35/10</t>
  </si>
  <si>
    <t>Согратль-35/10</t>
  </si>
  <si>
    <t>Солнце 35/10</t>
  </si>
  <si>
    <t>Солончак 35/6 кВ</t>
  </si>
  <si>
    <t>Стальск 35/10 кВ</t>
  </si>
  <si>
    <t>Степная 35/10 кВ</t>
  </si>
  <si>
    <t>Сулак 110/10</t>
  </si>
  <si>
    <t>Сулак 35/10</t>
  </si>
  <si>
    <t>Сулевкент 110/10</t>
  </si>
  <si>
    <t>Сыртыч-35/10</t>
  </si>
  <si>
    <t>Таловка 110/10кВ</t>
  </si>
  <si>
    <t>Тамазатюбе 35/10</t>
  </si>
  <si>
    <t>Тарумовка 110/35/10 кВ</t>
  </si>
  <si>
    <t>Татаюрт 35/10</t>
  </si>
  <si>
    <t>Ташкапур-35/10</t>
  </si>
  <si>
    <t>Тепличный комбинат-35/10</t>
  </si>
  <si>
    <t>Тлайлух-110/10</t>
  </si>
  <si>
    <t>Тлох-110/35/10</t>
  </si>
  <si>
    <t>Тлярата-35/10</t>
  </si>
  <si>
    <t>Т-Мектеб 110/35/10 кВ</t>
  </si>
  <si>
    <t>Тпиг-35/10</t>
  </si>
  <si>
    <t>Туршунай 35/10</t>
  </si>
  <si>
    <t>Унцукуль-35/10</t>
  </si>
  <si>
    <t>Уркарах_Старая-35/10</t>
  </si>
  <si>
    <t>Уркарах-Новая-35/10</t>
  </si>
  <si>
    <t>Уркута-35/10</t>
  </si>
  <si>
    <t>Усухчай 110/10кВ</t>
  </si>
  <si>
    <t>Утамыш-Новая-35/10</t>
  </si>
  <si>
    <t>Утамыш-Старая-35/10</t>
  </si>
  <si>
    <t>Халимбекаул-35/10</t>
  </si>
  <si>
    <t>Хамаматюрт 35/10</t>
  </si>
  <si>
    <t>Хив-35/10</t>
  </si>
  <si>
    <t>Хунзах-110/10</t>
  </si>
  <si>
    <t>Хуцеевка 35/10 кВ</t>
  </si>
  <si>
    <t>Хучни-35/10</t>
  </si>
  <si>
    <t>Цанак-35/10</t>
  </si>
  <si>
    <t>ЦПП-110/10/6</t>
  </si>
  <si>
    <t>Цудахар-110/35/10</t>
  </si>
  <si>
    <t>Цуриб-35/10</t>
  </si>
  <si>
    <t>Ч.Буруны 35/10 кВ</t>
  </si>
  <si>
    <t>Чагаротар  35/10</t>
  </si>
  <si>
    <t>Черняевка 35/10 кВ</t>
  </si>
  <si>
    <t>Чиркей ГПП 110/35/6кВ</t>
  </si>
  <si>
    <t>Шава 35/10</t>
  </si>
  <si>
    <t>Шамильское-110/10</t>
  </si>
  <si>
    <t>Шамхал-110/35/10</t>
  </si>
  <si>
    <t>Шамхалянгиюрт 35/10 кВ</t>
  </si>
  <si>
    <t>Шаури-35/10</t>
  </si>
  <si>
    <t>Шиляги-35/10</t>
  </si>
  <si>
    <t>Эрпели-35/10</t>
  </si>
  <si>
    <t>Юсухокумская 110/35/6 кВ</t>
  </si>
  <si>
    <t>Янгильбай 35/10</t>
  </si>
  <si>
    <t>Ярык-Су110/35/10</t>
  </si>
  <si>
    <t xml:space="preserve">Гоцатлинская </t>
  </si>
  <si>
    <t>наша аренда от СулагГидрокаскад</t>
  </si>
  <si>
    <t xml:space="preserve">  </t>
  </si>
  <si>
    <t>Информация о технологическом присоединении энергопринимающих устройств к сетям АО ДСК  за ноябрь 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</si>
</sst>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dashed"/>
    </border>
    <border>
      <left style="thin"/>
      <right/>
      <top style="thin"/>
      <bottom/>
    </border>
    <border>
      <left style="thin"/>
      <right style="thin"/>
      <top style="dashed"/>
      <bottom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164" fontId="6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55" applyFont="1" applyFill="1" applyBorder="1" applyAlignment="1">
      <alignment horizontal="center" vertical="top" wrapText="1"/>
      <protection/>
    </xf>
    <xf numFmtId="0" fontId="6" fillId="0" borderId="16" xfId="55" applyFont="1" applyFill="1" applyBorder="1" applyAlignment="1">
      <alignment horizontal="center" vertical="top" wrapText="1"/>
      <protection/>
    </xf>
    <xf numFmtId="0" fontId="9" fillId="0" borderId="16" xfId="55" applyFont="1" applyFill="1" applyBorder="1" applyAlignment="1">
      <alignment horizontal="center" vertical="top" wrapText="1"/>
      <protection/>
    </xf>
    <xf numFmtId="0" fontId="9" fillId="0" borderId="17" xfId="55" applyFont="1" applyFill="1" applyBorder="1" applyAlignment="1">
      <alignment horizontal="center" vertical="top" wrapText="1"/>
      <protection/>
    </xf>
    <xf numFmtId="0" fontId="10" fillId="35" borderId="16" xfId="0" applyFont="1" applyFill="1" applyBorder="1" applyAlignment="1">
      <alignment horizontal="center" wrapText="1"/>
    </xf>
    <xf numFmtId="2" fontId="16" fillId="0" borderId="16" xfId="55" applyNumberFormat="1" applyFont="1" applyFill="1" applyBorder="1">
      <alignment/>
      <protection/>
    </xf>
    <xf numFmtId="0" fontId="11" fillId="0" borderId="16" xfId="59" applyFont="1" applyFill="1" applyBorder="1" applyAlignment="1">
      <alignment horizontal="center" vertical="center"/>
      <protection/>
    </xf>
    <xf numFmtId="0" fontId="12" fillId="0" borderId="16" xfId="59" applyFont="1" applyFill="1" applyBorder="1" applyAlignment="1">
      <alignment vertical="center" wrapText="1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" fontId="11" fillId="0" borderId="18" xfId="59" applyNumberFormat="1" applyFont="1" applyFill="1" applyBorder="1" applyAlignment="1">
      <alignment vertical="center" wrapText="1"/>
      <protection/>
    </xf>
    <xf numFmtId="0" fontId="11" fillId="0" borderId="16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vertical="center" wrapText="1"/>
      <protection/>
    </xf>
    <xf numFmtId="0" fontId="12" fillId="0" borderId="15" xfId="59" applyFont="1" applyFill="1" applyBorder="1" applyAlignment="1">
      <alignment horizontal="center" vertical="center" wrapText="1"/>
      <protection/>
    </xf>
    <xf numFmtId="0" fontId="12" fillId="0" borderId="16" xfId="59" applyFont="1" applyFill="1" applyBorder="1" applyAlignment="1">
      <alignment horizontal="left" wrapText="1"/>
      <protection/>
    </xf>
    <xf numFmtId="0" fontId="12" fillId="0" borderId="16" xfId="59" applyFont="1" applyFill="1" applyBorder="1" applyAlignment="1">
      <alignment horizontal="center" wrapText="1"/>
      <protection/>
    </xf>
    <xf numFmtId="0" fontId="12" fillId="35" borderId="16" xfId="55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0" xfId="55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13" fillId="0" borderId="21" xfId="0" applyFont="1" applyFill="1" applyBorder="1" applyAlignment="1">
      <alignment/>
    </xf>
    <xf numFmtId="0" fontId="0" fillId="0" borderId="15" xfId="55" applyFont="1" applyFill="1" applyBorder="1" applyAlignment="1">
      <alignment horizontal="center" vertical="top" wrapText="1"/>
      <protection/>
    </xf>
    <xf numFmtId="0" fontId="13" fillId="0" borderId="16" xfId="0" applyFont="1" applyFill="1" applyBorder="1" applyAlignment="1" quotePrefix="1">
      <alignment horizontal="left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16" fillId="0" borderId="16" xfId="55" applyNumberFormat="1" applyFont="1" applyFill="1" applyBorder="1" applyAlignment="1">
      <alignment horizontal="left" indent="3"/>
      <protection/>
    </xf>
    <xf numFmtId="1" fontId="16" fillId="0" borderId="16" xfId="55" applyNumberFormat="1" applyFont="1" applyFill="1" applyBorder="1" applyAlignment="1">
      <alignment horizontal="left" indent="4"/>
      <protection/>
    </xf>
    <xf numFmtId="2" fontId="6" fillId="0" borderId="16" xfId="0" applyNumberFormat="1" applyFont="1" applyFill="1" applyBorder="1" applyAlignment="1">
      <alignment horizontal="center"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22" xfId="55" applyFont="1" applyFill="1" applyBorder="1" applyAlignment="1">
      <alignment horizontal="center" wrapText="1"/>
      <protection/>
    </xf>
    <xf numFmtId="0" fontId="11" fillId="35" borderId="16" xfId="59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2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wrapText="1"/>
      <protection/>
    </xf>
    <xf numFmtId="0" fontId="12" fillId="0" borderId="22" xfId="59" applyFont="1" applyFill="1" applyBorder="1" applyAlignment="1">
      <alignment horizontal="center" wrapText="1"/>
      <protection/>
    </xf>
    <xf numFmtId="0" fontId="13" fillId="0" borderId="18" xfId="55" applyFont="1" applyFill="1" applyBorder="1" applyAlignment="1">
      <alignment horizontal="center" wrapText="1"/>
      <protection/>
    </xf>
    <xf numFmtId="0" fontId="13" fillId="0" borderId="22" xfId="55" applyFont="1" applyFill="1" applyBorder="1" applyAlignment="1">
      <alignment horizontal="center" wrapText="1"/>
      <protection/>
    </xf>
    <xf numFmtId="165" fontId="14" fillId="36" borderId="16" xfId="0" applyNumberFormat="1" applyFont="1" applyFill="1" applyBorder="1" applyAlignment="1">
      <alignment vertical="center" wrapText="1"/>
    </xf>
    <xf numFmtId="165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36" borderId="28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0" fillId="0" borderId="16" xfId="0" applyFont="1" applyFill="1" applyBorder="1" applyAlignment="1">
      <alignment horizontal="left"/>
    </xf>
    <xf numFmtId="0" fontId="0" fillId="35" borderId="16" xfId="0" applyFont="1" applyFill="1" applyBorder="1" applyAlignment="1">
      <alignment/>
    </xf>
    <xf numFmtId="0" fontId="15" fillId="37" borderId="29" xfId="0" applyFont="1" applyFill="1" applyBorder="1" applyAlignment="1">
      <alignment horizontal="left"/>
    </xf>
    <xf numFmtId="166" fontId="53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166" fontId="53" fillId="36" borderId="16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4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Border="1" applyAlignment="1">
      <alignment/>
    </xf>
    <xf numFmtId="0" fontId="8" fillId="0" borderId="16" xfId="55" applyFont="1" applyFill="1" applyBorder="1" applyAlignment="1">
      <alignment horizontal="center" wrapText="1"/>
      <protection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59" applyFont="1" applyFill="1" applyBorder="1" applyAlignment="1">
      <alignment horizontal="center" vertical="center" wrapText="1"/>
      <protection/>
    </xf>
    <xf numFmtId="0" fontId="12" fillId="35" borderId="22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wrapText="1"/>
      <protection/>
    </xf>
    <xf numFmtId="0" fontId="12" fillId="0" borderId="22" xfId="59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18" xfId="55" applyFont="1" applyFill="1" applyBorder="1" applyAlignment="1">
      <alignment horizontal="center" wrapText="1"/>
      <protection/>
    </xf>
    <xf numFmtId="0" fontId="8" fillId="0" borderId="22" xfId="55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11" fillId="35" borderId="16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5 2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7:G22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2" max="2" width="23.875" style="0" customWidth="1"/>
    <col min="3" max="3" width="19.375" style="0" customWidth="1"/>
    <col min="4" max="4" width="14.625" style="0" customWidth="1"/>
    <col min="6" max="6" width="26.125" style="0" customWidth="1"/>
    <col min="7" max="7" width="11.625" style="30" customWidth="1"/>
  </cols>
  <sheetData>
    <row r="7" spans="2:7" ht="12.75">
      <c r="B7">
        <v>1</v>
      </c>
      <c r="C7">
        <v>2</v>
      </c>
      <c r="F7">
        <v>1</v>
      </c>
      <c r="G7" s="30">
        <v>2</v>
      </c>
    </row>
    <row r="8" spans="2:7" ht="12.75">
      <c r="B8" s="107" t="s">
        <v>452</v>
      </c>
      <c r="C8" s="18" t="s">
        <v>404</v>
      </c>
      <c r="D8" s="108">
        <v>0</v>
      </c>
      <c r="F8" s="18" t="s">
        <v>345</v>
      </c>
      <c r="G8" s="31">
        <v>0</v>
      </c>
    </row>
    <row r="9" spans="2:7" ht="12.75">
      <c r="B9" s="107" t="s">
        <v>453</v>
      </c>
      <c r="C9" s="46" t="s">
        <v>190</v>
      </c>
      <c r="D9" s="108">
        <v>0</v>
      </c>
      <c r="F9" s="109" t="s">
        <v>252</v>
      </c>
      <c r="G9" s="31">
        <v>0</v>
      </c>
    </row>
    <row r="10" spans="2:7" ht="12.75">
      <c r="B10" s="107" t="s">
        <v>454</v>
      </c>
      <c r="C10" s="46" t="s">
        <v>424</v>
      </c>
      <c r="D10" s="108">
        <v>0</v>
      </c>
      <c r="F10" s="46" t="s">
        <v>278</v>
      </c>
      <c r="G10" s="31">
        <v>0</v>
      </c>
    </row>
    <row r="11" spans="2:7" ht="12.75">
      <c r="B11" s="107" t="s">
        <v>455</v>
      </c>
      <c r="C11" s="18" t="s">
        <v>160</v>
      </c>
      <c r="D11" s="108">
        <v>0</v>
      </c>
      <c r="F11" s="18" t="s">
        <v>419</v>
      </c>
      <c r="G11" s="31">
        <v>0</v>
      </c>
    </row>
    <row r="12" spans="2:7" ht="12.75">
      <c r="B12" s="107" t="s">
        <v>456</v>
      </c>
      <c r="C12" s="46" t="s">
        <v>290</v>
      </c>
      <c r="D12" s="108">
        <v>0</v>
      </c>
      <c r="F12" s="18" t="s">
        <v>353</v>
      </c>
      <c r="G12" s="31">
        <v>0</v>
      </c>
    </row>
    <row r="13" spans="2:7" ht="12.75">
      <c r="B13" s="107" t="s">
        <v>457</v>
      </c>
      <c r="C13" s="46" t="s">
        <v>294</v>
      </c>
      <c r="D13" s="108">
        <v>0</v>
      </c>
      <c r="E13" s="46" t="s">
        <v>300</v>
      </c>
      <c r="F13" s="18" t="s">
        <v>158</v>
      </c>
      <c r="G13" s="31">
        <v>20</v>
      </c>
    </row>
    <row r="14" spans="2:7" ht="12.75">
      <c r="B14" s="107" t="s">
        <v>458</v>
      </c>
      <c r="C14" s="18" t="s">
        <v>383</v>
      </c>
      <c r="D14" s="108">
        <v>0.2</v>
      </c>
      <c r="F14" s="18" t="s">
        <v>149</v>
      </c>
      <c r="G14" s="31">
        <v>272</v>
      </c>
    </row>
    <row r="15" spans="2:7" ht="12.75">
      <c r="B15" s="107" t="s">
        <v>459</v>
      </c>
      <c r="C15" s="107" t="s">
        <v>459</v>
      </c>
      <c r="D15" s="108">
        <v>0</v>
      </c>
      <c r="F15" s="46" t="s">
        <v>274</v>
      </c>
      <c r="G15" s="31">
        <v>30</v>
      </c>
    </row>
    <row r="16" spans="2:7" ht="12.75">
      <c r="B16" s="107" t="s">
        <v>460</v>
      </c>
      <c r="C16" s="46" t="s">
        <v>257</v>
      </c>
      <c r="D16" s="108">
        <v>0</v>
      </c>
      <c r="F16" s="18" t="s">
        <v>230</v>
      </c>
      <c r="G16" s="31">
        <v>10</v>
      </c>
    </row>
    <row r="17" spans="2:7" ht="12.75">
      <c r="B17" s="107" t="s">
        <v>461</v>
      </c>
      <c r="C17" s="46" t="s">
        <v>423</v>
      </c>
      <c r="D17" s="108">
        <v>0</v>
      </c>
      <c r="F17" s="18" t="s">
        <v>169</v>
      </c>
      <c r="G17" s="31">
        <v>0</v>
      </c>
    </row>
    <row r="18" spans="2:7" ht="12.75">
      <c r="B18" s="107" t="s">
        <v>462</v>
      </c>
      <c r="C18" s="46" t="s">
        <v>273</v>
      </c>
      <c r="D18" s="108">
        <v>0.36</v>
      </c>
      <c r="F18" s="18" t="s">
        <v>396</v>
      </c>
      <c r="G18" s="31">
        <v>122</v>
      </c>
    </row>
    <row r="19" spans="2:7" ht="12.75">
      <c r="B19" s="107" t="s">
        <v>463</v>
      </c>
      <c r="C19" s="18" t="s">
        <v>414</v>
      </c>
      <c r="D19" s="108">
        <v>0</v>
      </c>
      <c r="F19" s="46" t="s">
        <v>291</v>
      </c>
      <c r="G19" s="31">
        <v>15</v>
      </c>
    </row>
    <row r="20" spans="2:7" ht="12.75">
      <c r="B20" s="107" t="s">
        <v>464</v>
      </c>
      <c r="C20" s="18" t="s">
        <v>157</v>
      </c>
      <c r="D20" s="108">
        <v>0</v>
      </c>
      <c r="F20" s="18" t="s">
        <v>352</v>
      </c>
      <c r="G20" s="31">
        <v>0</v>
      </c>
    </row>
    <row r="21" spans="2:7" ht="12.75">
      <c r="B21" s="107" t="s">
        <v>465</v>
      </c>
      <c r="C21" s="18" t="s">
        <v>401</v>
      </c>
      <c r="D21" s="108">
        <v>0.02</v>
      </c>
      <c r="F21" s="46" t="s">
        <v>288</v>
      </c>
      <c r="G21" s="31">
        <v>0</v>
      </c>
    </row>
    <row r="22" spans="2:7" ht="12.75">
      <c r="B22" s="107" t="s">
        <v>466</v>
      </c>
      <c r="C22" s="18" t="s">
        <v>248</v>
      </c>
      <c r="D22" s="108">
        <v>0</v>
      </c>
      <c r="F22" s="46" t="s">
        <v>189</v>
      </c>
      <c r="G22" s="31">
        <v>280</v>
      </c>
    </row>
    <row r="23" spans="2:7" ht="12.75">
      <c r="B23" s="107" t="s">
        <v>467</v>
      </c>
      <c r="C23" s="46" t="s">
        <v>200</v>
      </c>
      <c r="D23" s="108">
        <v>0.132</v>
      </c>
      <c r="F23" s="46" t="s">
        <v>292</v>
      </c>
      <c r="G23" s="31">
        <v>0</v>
      </c>
    </row>
    <row r="24" spans="2:7" ht="12.75">
      <c r="B24" s="107" t="s">
        <v>468</v>
      </c>
      <c r="C24" s="46" t="s">
        <v>433</v>
      </c>
      <c r="D24" s="108">
        <v>0.19</v>
      </c>
      <c r="F24" s="18" t="s">
        <v>239</v>
      </c>
      <c r="G24" s="31">
        <v>15</v>
      </c>
    </row>
    <row r="25" spans="2:7" ht="12.75">
      <c r="B25" s="107" t="s">
        <v>469</v>
      </c>
      <c r="C25" s="18" t="s">
        <v>351</v>
      </c>
      <c r="D25" s="108">
        <v>0.025</v>
      </c>
      <c r="F25" s="46" t="s">
        <v>184</v>
      </c>
      <c r="G25" s="31">
        <v>0</v>
      </c>
    </row>
    <row r="26" spans="2:7" ht="12.75">
      <c r="B26" s="107" t="s">
        <v>470</v>
      </c>
      <c r="C26" s="18" t="s">
        <v>172</v>
      </c>
      <c r="D26" s="108">
        <v>0</v>
      </c>
      <c r="F26" s="18" t="s">
        <v>152</v>
      </c>
      <c r="G26" s="31">
        <v>100</v>
      </c>
    </row>
    <row r="27" spans="2:7" ht="12.75">
      <c r="B27" s="107" t="s">
        <v>471</v>
      </c>
      <c r="C27" s="46" t="s">
        <v>434</v>
      </c>
      <c r="D27" s="108">
        <v>0.17</v>
      </c>
      <c r="F27" s="46" t="s">
        <v>256</v>
      </c>
      <c r="G27" s="31">
        <v>0</v>
      </c>
    </row>
    <row r="28" spans="2:7" ht="12.75">
      <c r="B28" s="107" t="s">
        <v>472</v>
      </c>
      <c r="C28" s="18" t="s">
        <v>173</v>
      </c>
      <c r="D28" s="108">
        <v>0</v>
      </c>
      <c r="F28" s="18" t="s">
        <v>229</v>
      </c>
      <c r="G28" s="31">
        <v>0</v>
      </c>
    </row>
    <row r="29" spans="2:7" ht="12.75">
      <c r="B29" s="107" t="s">
        <v>473</v>
      </c>
      <c r="C29" s="18" t="s">
        <v>412</v>
      </c>
      <c r="D29" s="108">
        <v>0</v>
      </c>
      <c r="F29" s="46" t="s">
        <v>287</v>
      </c>
      <c r="G29" s="31">
        <v>0</v>
      </c>
    </row>
    <row r="30" spans="2:7" ht="12.75">
      <c r="B30" s="107" t="s">
        <v>474</v>
      </c>
      <c r="C30" s="18" t="s">
        <v>153</v>
      </c>
      <c r="D30" s="108">
        <v>0</v>
      </c>
      <c r="F30" s="46" t="s">
        <v>179</v>
      </c>
      <c r="G30" s="31">
        <v>105.5</v>
      </c>
    </row>
    <row r="31" spans="2:7" ht="12.75">
      <c r="B31" s="107" t="s">
        <v>475</v>
      </c>
      <c r="C31" s="46" t="s">
        <v>210</v>
      </c>
      <c r="D31" s="108">
        <v>0</v>
      </c>
      <c r="F31" s="46" t="s">
        <v>277</v>
      </c>
      <c r="G31" s="31">
        <v>0</v>
      </c>
    </row>
    <row r="32" spans="2:7" ht="12.75">
      <c r="B32" s="107" t="s">
        <v>476</v>
      </c>
      <c r="C32" s="46" t="s">
        <v>289</v>
      </c>
      <c r="D32" s="108">
        <v>0</v>
      </c>
      <c r="F32" s="18" t="s">
        <v>234</v>
      </c>
      <c r="G32" s="31">
        <v>0</v>
      </c>
    </row>
    <row r="33" spans="2:7" ht="12.75">
      <c r="B33" s="107" t="s">
        <v>477</v>
      </c>
      <c r="C33" s="46" t="s">
        <v>187</v>
      </c>
      <c r="D33" s="108">
        <v>0</v>
      </c>
      <c r="F33" s="18" t="s">
        <v>397</v>
      </c>
      <c r="G33" s="31">
        <v>153</v>
      </c>
    </row>
    <row r="34" spans="2:7" ht="12.75">
      <c r="B34" s="107" t="s">
        <v>478</v>
      </c>
      <c r="C34" s="46" t="s">
        <v>199</v>
      </c>
      <c r="D34" s="108">
        <v>0</v>
      </c>
      <c r="F34" s="18" t="s">
        <v>398</v>
      </c>
      <c r="G34" s="31">
        <v>35</v>
      </c>
    </row>
    <row r="35" spans="2:7" ht="12.75">
      <c r="B35" s="107" t="s">
        <v>479</v>
      </c>
      <c r="C35" s="46" t="s">
        <v>198</v>
      </c>
      <c r="D35" s="108">
        <v>0</v>
      </c>
      <c r="F35" s="46" t="s">
        <v>276</v>
      </c>
      <c r="G35" s="31">
        <v>10</v>
      </c>
    </row>
    <row r="36" spans="2:7" ht="12.75">
      <c r="B36" s="107" t="s">
        <v>480</v>
      </c>
      <c r="C36" s="18" t="s">
        <v>420</v>
      </c>
      <c r="D36" s="108">
        <v>0</v>
      </c>
      <c r="F36" s="18" t="s">
        <v>404</v>
      </c>
      <c r="G36" s="31">
        <v>0</v>
      </c>
    </row>
    <row r="37" spans="2:7" ht="12.75">
      <c r="B37" s="107" t="s">
        <v>481</v>
      </c>
      <c r="C37" s="46" t="s">
        <v>297</v>
      </c>
      <c r="D37" s="108">
        <v>0</v>
      </c>
      <c r="F37" s="46" t="s">
        <v>190</v>
      </c>
      <c r="G37" s="31">
        <v>200</v>
      </c>
    </row>
    <row r="38" spans="2:7" ht="12.75">
      <c r="B38" s="107" t="s">
        <v>482</v>
      </c>
      <c r="C38" s="46" t="s">
        <v>421</v>
      </c>
      <c r="D38" s="108">
        <v>0</v>
      </c>
      <c r="F38" s="46" t="s">
        <v>424</v>
      </c>
      <c r="G38" s="31">
        <v>0</v>
      </c>
    </row>
    <row r="39" spans="2:7" ht="12.75">
      <c r="B39" s="107" t="s">
        <v>483</v>
      </c>
      <c r="C39" s="46" t="s">
        <v>295</v>
      </c>
      <c r="D39" s="108">
        <v>0</v>
      </c>
      <c r="F39" s="18" t="s">
        <v>160</v>
      </c>
      <c r="G39" s="31">
        <v>19</v>
      </c>
    </row>
    <row r="40" spans="2:7" ht="12.75">
      <c r="B40" s="107" t="s">
        <v>484</v>
      </c>
      <c r="C40" s="18" t="s">
        <v>390</v>
      </c>
      <c r="D40" s="108">
        <v>0.059</v>
      </c>
      <c r="F40" s="46" t="s">
        <v>290</v>
      </c>
      <c r="G40" s="31">
        <v>0</v>
      </c>
    </row>
    <row r="41" spans="2:7" ht="12.75">
      <c r="B41" s="107" t="s">
        <v>485</v>
      </c>
      <c r="C41" s="18" t="s">
        <v>391</v>
      </c>
      <c r="D41" s="108">
        <v>0.125</v>
      </c>
      <c r="F41" s="46" t="s">
        <v>294</v>
      </c>
      <c r="G41" s="31">
        <v>6</v>
      </c>
    </row>
    <row r="42" spans="2:7" ht="12.75">
      <c r="B42" s="107" t="s">
        <v>486</v>
      </c>
      <c r="C42" s="18" t="s">
        <v>399</v>
      </c>
      <c r="D42" s="108">
        <v>0</v>
      </c>
      <c r="F42" s="46" t="s">
        <v>300</v>
      </c>
      <c r="G42" s="31">
        <v>145</v>
      </c>
    </row>
    <row r="43" spans="2:7" ht="12.75">
      <c r="B43" s="107" t="s">
        <v>487</v>
      </c>
      <c r="C43" s="18" t="s">
        <v>168</v>
      </c>
      <c r="D43" s="108">
        <v>0</v>
      </c>
      <c r="F43" s="18" t="s">
        <v>383</v>
      </c>
      <c r="G43" s="31">
        <v>258</v>
      </c>
    </row>
    <row r="44" spans="2:7" ht="12.75">
      <c r="B44" s="107" t="s">
        <v>488</v>
      </c>
      <c r="C44" s="46" t="s">
        <v>192</v>
      </c>
      <c r="D44" s="108">
        <v>0</v>
      </c>
      <c r="F44" s="46" t="s">
        <v>257</v>
      </c>
      <c r="G44" s="31">
        <v>0</v>
      </c>
    </row>
    <row r="45" spans="2:7" ht="12.75">
      <c r="B45" s="107" t="s">
        <v>489</v>
      </c>
      <c r="C45" s="13" t="s">
        <v>236</v>
      </c>
      <c r="D45" s="108">
        <v>0.025</v>
      </c>
      <c r="F45" s="46" t="s">
        <v>423</v>
      </c>
      <c r="G45" s="31">
        <v>0</v>
      </c>
    </row>
    <row r="46" spans="2:7" ht="12.75">
      <c r="B46" s="107" t="s">
        <v>490</v>
      </c>
      <c r="C46" s="46" t="s">
        <v>193</v>
      </c>
      <c r="D46" s="108">
        <v>0.015</v>
      </c>
      <c r="F46" s="46" t="s">
        <v>273</v>
      </c>
      <c r="G46" s="31">
        <v>380</v>
      </c>
    </row>
    <row r="47" spans="2:7" ht="12.75">
      <c r="B47" s="107" t="s">
        <v>491</v>
      </c>
      <c r="C47" s="46" t="s">
        <v>201</v>
      </c>
      <c r="D47" s="108">
        <v>0.03</v>
      </c>
      <c r="F47" s="18" t="s">
        <v>414</v>
      </c>
      <c r="G47" s="31">
        <v>0</v>
      </c>
    </row>
    <row r="48" spans="2:7" ht="12.75">
      <c r="B48" s="107" t="s">
        <v>492</v>
      </c>
      <c r="C48" s="18" t="s">
        <v>392</v>
      </c>
      <c r="D48" s="108">
        <v>0</v>
      </c>
      <c r="F48" s="18" t="s">
        <v>157</v>
      </c>
      <c r="G48" s="31">
        <v>15</v>
      </c>
    </row>
    <row r="49" spans="2:7" ht="12.75">
      <c r="B49" s="107" t="s">
        <v>493</v>
      </c>
      <c r="C49" s="46" t="s">
        <v>279</v>
      </c>
      <c r="D49" s="108">
        <v>0</v>
      </c>
      <c r="F49" s="46" t="s">
        <v>175</v>
      </c>
      <c r="G49" s="31">
        <v>973.5</v>
      </c>
    </row>
    <row r="50" spans="2:7" ht="12.75">
      <c r="B50" s="107" t="s">
        <v>494</v>
      </c>
      <c r="C50" s="18" t="s">
        <v>350</v>
      </c>
      <c r="D50" s="108">
        <v>0</v>
      </c>
      <c r="F50" s="18" t="s">
        <v>401</v>
      </c>
      <c r="G50" s="31">
        <v>20</v>
      </c>
    </row>
    <row r="51" spans="2:7" ht="12.75">
      <c r="B51" s="107" t="s">
        <v>495</v>
      </c>
      <c r="C51" s="46" t="s">
        <v>180</v>
      </c>
      <c r="D51" s="108">
        <v>0.003</v>
      </c>
      <c r="E51" s="46" t="s">
        <v>174</v>
      </c>
      <c r="F51" s="18" t="s">
        <v>248</v>
      </c>
      <c r="G51" s="31">
        <v>0</v>
      </c>
    </row>
    <row r="52" spans="2:7" ht="12.75">
      <c r="B52" s="107" t="s">
        <v>496</v>
      </c>
      <c r="C52" s="46" t="s">
        <v>178</v>
      </c>
      <c r="D52" s="108">
        <v>0</v>
      </c>
      <c r="F52" s="46" t="s">
        <v>200</v>
      </c>
      <c r="G52" s="31">
        <v>142</v>
      </c>
    </row>
    <row r="53" spans="2:7" ht="12.75">
      <c r="B53" s="107" t="s">
        <v>497</v>
      </c>
      <c r="C53" s="110" t="s">
        <v>497</v>
      </c>
      <c r="D53" s="108">
        <v>0</v>
      </c>
      <c r="F53" s="46" t="s">
        <v>433</v>
      </c>
      <c r="G53" s="31">
        <v>267</v>
      </c>
    </row>
    <row r="54" spans="2:7" ht="12.75">
      <c r="B54" s="107" t="s">
        <v>498</v>
      </c>
      <c r="C54" s="46" t="s">
        <v>298</v>
      </c>
      <c r="D54" s="108">
        <v>0</v>
      </c>
      <c r="E54" s="46" t="s">
        <v>175</v>
      </c>
      <c r="F54" s="18" t="s">
        <v>351</v>
      </c>
      <c r="G54" s="31">
        <v>32</v>
      </c>
    </row>
    <row r="55" spans="2:7" ht="25.5">
      <c r="B55" s="107" t="s">
        <v>499</v>
      </c>
      <c r="C55" s="46" t="s">
        <v>431</v>
      </c>
      <c r="D55" s="108">
        <v>0</v>
      </c>
      <c r="E55" s="46" t="s">
        <v>179</v>
      </c>
      <c r="F55" s="18" t="s">
        <v>172</v>
      </c>
      <c r="G55" s="31">
        <v>0</v>
      </c>
    </row>
    <row r="56" spans="2:7" ht="12.75">
      <c r="B56" s="107" t="s">
        <v>500</v>
      </c>
      <c r="C56" s="18" t="s">
        <v>223</v>
      </c>
      <c r="D56" s="108">
        <v>0.01</v>
      </c>
      <c r="F56" s="46" t="s">
        <v>434</v>
      </c>
      <c r="G56" s="31">
        <v>584</v>
      </c>
    </row>
    <row r="57" spans="2:7" ht="12.75">
      <c r="B57" s="107" t="s">
        <v>501</v>
      </c>
      <c r="C57" s="18" t="s">
        <v>224</v>
      </c>
      <c r="D57" s="108">
        <v>0.08</v>
      </c>
      <c r="F57" s="18" t="s">
        <v>173</v>
      </c>
      <c r="G57" s="31">
        <v>0</v>
      </c>
    </row>
    <row r="58" spans="2:7" ht="12.75">
      <c r="B58" s="107" t="s">
        <v>502</v>
      </c>
      <c r="C58" s="51" t="s">
        <v>215</v>
      </c>
      <c r="D58" s="108">
        <v>0</v>
      </c>
      <c r="F58" s="18" t="s">
        <v>412</v>
      </c>
      <c r="G58" s="31">
        <v>0</v>
      </c>
    </row>
    <row r="59" spans="2:7" ht="12.75">
      <c r="B59" s="107" t="s">
        <v>503</v>
      </c>
      <c r="C59" s="18" t="s">
        <v>242</v>
      </c>
      <c r="D59" s="108">
        <v>0</v>
      </c>
      <c r="F59" s="18" t="s">
        <v>153</v>
      </c>
      <c r="G59" s="31">
        <v>8</v>
      </c>
    </row>
    <row r="60" spans="2:7" ht="12.75">
      <c r="B60" s="107" t="s">
        <v>504</v>
      </c>
      <c r="C60" s="18" t="s">
        <v>407</v>
      </c>
      <c r="D60" s="108">
        <v>0</v>
      </c>
      <c r="F60" s="46" t="s">
        <v>210</v>
      </c>
      <c r="G60" s="31">
        <v>0</v>
      </c>
    </row>
    <row r="61" spans="2:7" ht="12.75">
      <c r="B61" s="107" t="s">
        <v>505</v>
      </c>
      <c r="C61" s="18" t="s">
        <v>381</v>
      </c>
      <c r="D61" s="108">
        <v>0</v>
      </c>
      <c r="F61" s="46" t="s">
        <v>289</v>
      </c>
      <c r="G61" s="31">
        <v>0</v>
      </c>
    </row>
    <row r="62" spans="2:7" ht="12.75">
      <c r="B62" s="107" t="s">
        <v>506</v>
      </c>
      <c r="C62" s="18" t="s">
        <v>241</v>
      </c>
      <c r="D62" s="108">
        <v>0</v>
      </c>
      <c r="F62" s="46" t="s">
        <v>187</v>
      </c>
      <c r="G62" s="31">
        <v>0</v>
      </c>
    </row>
    <row r="63" spans="2:7" ht="12.75">
      <c r="B63" s="107" t="s">
        <v>507</v>
      </c>
      <c r="C63" s="18" t="s">
        <v>171</v>
      </c>
      <c r="D63" s="108">
        <v>0</v>
      </c>
      <c r="F63" s="46" t="s">
        <v>199</v>
      </c>
      <c r="G63" s="31">
        <v>0</v>
      </c>
    </row>
    <row r="64" spans="2:7" ht="12.75">
      <c r="B64" s="107" t="s">
        <v>508</v>
      </c>
      <c r="C64" s="18" t="s">
        <v>240</v>
      </c>
      <c r="D64" s="108">
        <v>0</v>
      </c>
      <c r="F64" s="46" t="s">
        <v>198</v>
      </c>
      <c r="G64" s="31">
        <v>0</v>
      </c>
    </row>
    <row r="65" spans="2:7" ht="12.75">
      <c r="B65" s="107" t="s">
        <v>509</v>
      </c>
      <c r="C65" s="18" t="s">
        <v>418</v>
      </c>
      <c r="D65" s="108">
        <v>0</v>
      </c>
      <c r="F65" s="18" t="s">
        <v>420</v>
      </c>
      <c r="G65" s="31">
        <v>0</v>
      </c>
    </row>
    <row r="66" spans="2:7" ht="12.75">
      <c r="B66" s="107" t="s">
        <v>510</v>
      </c>
      <c r="C66" s="46" t="s">
        <v>251</v>
      </c>
      <c r="D66" s="108">
        <v>0</v>
      </c>
      <c r="F66" s="46" t="s">
        <v>297</v>
      </c>
      <c r="G66" s="31">
        <v>0</v>
      </c>
    </row>
    <row r="67" spans="2:7" ht="12.75">
      <c r="B67" s="107" t="s">
        <v>511</v>
      </c>
      <c r="C67" s="18" t="s">
        <v>231</v>
      </c>
      <c r="D67" s="108">
        <v>0.017</v>
      </c>
      <c r="F67" s="46" t="s">
        <v>421</v>
      </c>
      <c r="G67" s="31">
        <v>27</v>
      </c>
    </row>
    <row r="68" spans="2:7" ht="12.75">
      <c r="B68" s="107" t="s">
        <v>512</v>
      </c>
      <c r="C68" s="46" t="s">
        <v>205</v>
      </c>
      <c r="D68" s="108">
        <v>0.01</v>
      </c>
      <c r="F68" s="46" t="s">
        <v>295</v>
      </c>
      <c r="G68" s="31">
        <v>0</v>
      </c>
    </row>
    <row r="69" spans="2:7" ht="12.75">
      <c r="B69" s="107" t="s">
        <v>513</v>
      </c>
      <c r="C69" s="18" t="s">
        <v>244</v>
      </c>
      <c r="D69" s="108">
        <v>0</v>
      </c>
      <c r="F69" s="18" t="s">
        <v>390</v>
      </c>
      <c r="G69" s="31">
        <v>150</v>
      </c>
    </row>
    <row r="70" spans="2:7" ht="12.75">
      <c r="B70" s="107" t="s">
        <v>514</v>
      </c>
      <c r="C70" s="46" t="s">
        <v>275</v>
      </c>
      <c r="D70" s="108">
        <v>0</v>
      </c>
      <c r="F70" s="18" t="s">
        <v>391</v>
      </c>
      <c r="G70" s="31">
        <v>125</v>
      </c>
    </row>
    <row r="71" spans="2:7" ht="12.75">
      <c r="B71" s="107" t="s">
        <v>515</v>
      </c>
      <c r="C71" s="18" t="s">
        <v>246</v>
      </c>
      <c r="D71" s="108">
        <v>0.01</v>
      </c>
      <c r="F71" s="20" t="s">
        <v>30</v>
      </c>
      <c r="G71" s="64">
        <v>1462.3</v>
      </c>
    </row>
    <row r="72" spans="2:7" ht="12.75">
      <c r="B72" s="107" t="s">
        <v>516</v>
      </c>
      <c r="C72" s="46" t="s">
        <v>195</v>
      </c>
      <c r="D72" s="108">
        <v>0</v>
      </c>
      <c r="F72" s="13" t="s">
        <v>399</v>
      </c>
      <c r="G72" s="31">
        <v>90</v>
      </c>
    </row>
    <row r="73" spans="2:7" ht="12.75">
      <c r="B73" s="107" t="s">
        <v>517</v>
      </c>
      <c r="C73" s="18" t="s">
        <v>150</v>
      </c>
      <c r="D73" s="108">
        <v>0</v>
      </c>
      <c r="E73" s="46" t="s">
        <v>247</v>
      </c>
      <c r="F73" s="18" t="s">
        <v>168</v>
      </c>
      <c r="G73" s="31">
        <v>0</v>
      </c>
    </row>
    <row r="74" spans="2:7" ht="12.75">
      <c r="B74" s="107" t="s">
        <v>518</v>
      </c>
      <c r="C74" s="46" t="s">
        <v>377</v>
      </c>
      <c r="D74" s="108">
        <v>0.114</v>
      </c>
      <c r="F74" s="46" t="s">
        <v>192</v>
      </c>
      <c r="G74" s="31">
        <v>0</v>
      </c>
    </row>
    <row r="75" spans="2:7" ht="12.75">
      <c r="B75" s="107" t="s">
        <v>519</v>
      </c>
      <c r="C75" s="18" t="s">
        <v>411</v>
      </c>
      <c r="D75" s="108">
        <v>0</v>
      </c>
      <c r="F75" s="18" t="s">
        <v>236</v>
      </c>
      <c r="G75" s="31">
        <v>44</v>
      </c>
    </row>
    <row r="76" spans="2:7" ht="12.75">
      <c r="B76" s="107" t="s">
        <v>520</v>
      </c>
      <c r="C76" s="46" t="s">
        <v>197</v>
      </c>
      <c r="D76" s="108">
        <v>0</v>
      </c>
      <c r="F76" s="46" t="s">
        <v>193</v>
      </c>
      <c r="G76" s="31">
        <v>15</v>
      </c>
    </row>
    <row r="77" spans="2:7" ht="12.75">
      <c r="B77" s="107" t="s">
        <v>521</v>
      </c>
      <c r="C77" s="18" t="s">
        <v>156</v>
      </c>
      <c r="D77" s="108">
        <v>0</v>
      </c>
      <c r="F77" s="46" t="s">
        <v>201</v>
      </c>
      <c r="G77" s="31">
        <v>30</v>
      </c>
    </row>
    <row r="78" spans="2:7" ht="12.75">
      <c r="B78" s="107" t="s">
        <v>522</v>
      </c>
      <c r="C78" s="46" t="s">
        <v>182</v>
      </c>
      <c r="D78" s="108">
        <v>0.212</v>
      </c>
      <c r="F78" s="18" t="s">
        <v>392</v>
      </c>
      <c r="G78" s="31">
        <v>15</v>
      </c>
    </row>
    <row r="79" spans="2:7" ht="12.75">
      <c r="B79" s="107" t="s">
        <v>523</v>
      </c>
      <c r="C79" s="52" t="s">
        <v>216</v>
      </c>
      <c r="D79" s="108">
        <v>0.0065</v>
      </c>
      <c r="F79" s="18" t="s">
        <v>245</v>
      </c>
      <c r="G79" s="31">
        <v>10</v>
      </c>
    </row>
    <row r="80" spans="2:7" ht="12.75">
      <c r="B80" s="107" t="s">
        <v>524</v>
      </c>
      <c r="C80" s="46" t="s">
        <v>177</v>
      </c>
      <c r="D80" s="108">
        <v>0.022</v>
      </c>
      <c r="F80" s="98" t="s">
        <v>376</v>
      </c>
      <c r="G80" s="31">
        <v>0</v>
      </c>
    </row>
    <row r="81" spans="2:7" ht="12.75">
      <c r="B81" s="107" t="s">
        <v>525</v>
      </c>
      <c r="C81" s="18" t="s">
        <v>432</v>
      </c>
      <c r="D81" s="108">
        <v>0.075</v>
      </c>
      <c r="F81" s="46" t="s">
        <v>279</v>
      </c>
      <c r="G81" s="31">
        <v>0</v>
      </c>
    </row>
    <row r="82" spans="2:7" ht="12.75">
      <c r="B82" s="107" t="s">
        <v>526</v>
      </c>
      <c r="C82" s="46" t="s">
        <v>281</v>
      </c>
      <c r="D82" s="108">
        <v>0.01</v>
      </c>
      <c r="F82" s="18" t="s">
        <v>350</v>
      </c>
      <c r="G82" s="31">
        <v>0</v>
      </c>
    </row>
    <row r="83" spans="2:7" ht="12.75">
      <c r="B83" s="107" t="s">
        <v>527</v>
      </c>
      <c r="C83" s="46" t="s">
        <v>355</v>
      </c>
      <c r="D83" s="108">
        <v>0.012</v>
      </c>
      <c r="F83" s="46" t="s">
        <v>174</v>
      </c>
      <c r="G83" s="31">
        <v>25</v>
      </c>
    </row>
    <row r="84" spans="2:7" ht="12.75">
      <c r="B84" s="107" t="s">
        <v>528</v>
      </c>
      <c r="C84" s="46" t="s">
        <v>221</v>
      </c>
      <c r="D84" s="108">
        <v>0</v>
      </c>
      <c r="F84" s="46" t="s">
        <v>180</v>
      </c>
      <c r="G84" s="31">
        <v>3</v>
      </c>
    </row>
    <row r="85" spans="2:7" ht="12.75">
      <c r="B85" s="107" t="s">
        <v>529</v>
      </c>
      <c r="C85" s="18" t="s">
        <v>416</v>
      </c>
      <c r="D85" s="108">
        <v>0.086</v>
      </c>
      <c r="F85" s="46" t="s">
        <v>178</v>
      </c>
      <c r="G85" s="31">
        <v>6</v>
      </c>
    </row>
    <row r="86" spans="2:7" ht="12.75">
      <c r="B86" s="107" t="s">
        <v>530</v>
      </c>
      <c r="C86" s="18" t="s">
        <v>417</v>
      </c>
      <c r="D86" s="108">
        <v>0.215</v>
      </c>
      <c r="E86" t="s">
        <v>299</v>
      </c>
      <c r="F86" s="46" t="s">
        <v>298</v>
      </c>
      <c r="G86" s="31">
        <v>200</v>
      </c>
    </row>
    <row r="87" spans="2:7" ht="12.75">
      <c r="B87" s="107" t="s">
        <v>531</v>
      </c>
      <c r="C87" s="46" t="s">
        <v>219</v>
      </c>
      <c r="D87" s="108">
        <v>0.01</v>
      </c>
      <c r="F87" s="46" t="s">
        <v>431</v>
      </c>
      <c r="G87" s="31">
        <v>15</v>
      </c>
    </row>
    <row r="88" spans="2:7" ht="12.75">
      <c r="B88" s="107" t="s">
        <v>532</v>
      </c>
      <c r="C88" s="110" t="s">
        <v>533</v>
      </c>
      <c r="D88" s="108">
        <v>0</v>
      </c>
      <c r="F88" s="18" t="s">
        <v>223</v>
      </c>
      <c r="G88" s="31">
        <v>191</v>
      </c>
    </row>
    <row r="89" spans="2:7" ht="12.75">
      <c r="B89" s="107" t="s">
        <v>534</v>
      </c>
      <c r="C89" s="110" t="s">
        <v>535</v>
      </c>
      <c r="D89" s="108">
        <v>0.025</v>
      </c>
      <c r="F89" s="18" t="s">
        <v>224</v>
      </c>
      <c r="G89" s="31">
        <v>600.8</v>
      </c>
    </row>
    <row r="90" spans="2:7" ht="12.75">
      <c r="B90" s="107" t="s">
        <v>536</v>
      </c>
      <c r="C90" s="46" t="s">
        <v>296</v>
      </c>
      <c r="D90" s="108">
        <v>0</v>
      </c>
      <c r="F90" s="51" t="s">
        <v>215</v>
      </c>
      <c r="G90" s="31">
        <v>0</v>
      </c>
    </row>
    <row r="91" spans="2:7" ht="12.75">
      <c r="B91" s="107" t="s">
        <v>537</v>
      </c>
      <c r="C91" s="18" t="s">
        <v>228</v>
      </c>
      <c r="D91" s="108">
        <v>0.0085</v>
      </c>
      <c r="F91" s="18" t="s">
        <v>242</v>
      </c>
      <c r="G91" s="31">
        <v>0</v>
      </c>
    </row>
    <row r="92" spans="2:7" ht="12.75">
      <c r="B92" s="107" t="s">
        <v>538</v>
      </c>
      <c r="C92" s="46" t="s">
        <v>422</v>
      </c>
      <c r="D92" s="108">
        <v>0</v>
      </c>
      <c r="F92" s="18" t="s">
        <v>407</v>
      </c>
      <c r="G92" s="31">
        <v>20</v>
      </c>
    </row>
    <row r="93" spans="2:7" ht="12.75">
      <c r="B93" s="107" t="s">
        <v>539</v>
      </c>
      <c r="C93" s="18" t="s">
        <v>408</v>
      </c>
      <c r="D93" s="108">
        <v>0.15</v>
      </c>
      <c r="F93" s="18" t="s">
        <v>381</v>
      </c>
      <c r="G93" s="31">
        <v>0</v>
      </c>
    </row>
    <row r="94" spans="2:7" ht="12.75">
      <c r="B94" s="107" t="s">
        <v>451</v>
      </c>
      <c r="C94" s="18" t="s">
        <v>451</v>
      </c>
      <c r="D94" s="108">
        <v>0</v>
      </c>
      <c r="F94" s="18" t="s">
        <v>241</v>
      </c>
      <c r="G94" s="31">
        <v>0</v>
      </c>
    </row>
    <row r="95" spans="2:7" ht="12.75">
      <c r="B95" s="107" t="s">
        <v>450</v>
      </c>
      <c r="C95" s="18" t="s">
        <v>450</v>
      </c>
      <c r="D95" s="108">
        <v>0.07</v>
      </c>
      <c r="F95" s="18" t="s">
        <v>171</v>
      </c>
      <c r="G95" s="31">
        <v>170</v>
      </c>
    </row>
    <row r="96" spans="2:7" ht="12.75">
      <c r="B96" s="107" t="s">
        <v>540</v>
      </c>
      <c r="C96" s="18" t="s">
        <v>164</v>
      </c>
      <c r="D96" s="108">
        <v>0.015</v>
      </c>
      <c r="F96" s="18" t="s">
        <v>240</v>
      </c>
      <c r="G96" s="31">
        <v>0</v>
      </c>
    </row>
    <row r="97" spans="2:7" ht="12.75">
      <c r="B97" s="107" t="s">
        <v>541</v>
      </c>
      <c r="C97" s="46" t="s">
        <v>254</v>
      </c>
      <c r="D97" s="108">
        <v>0</v>
      </c>
      <c r="F97" s="18" t="s">
        <v>418</v>
      </c>
      <c r="G97" s="31">
        <v>0</v>
      </c>
    </row>
    <row r="98" spans="2:7" ht="12.75">
      <c r="B98" s="107" t="s">
        <v>542</v>
      </c>
      <c r="C98" s="46" t="s">
        <v>185</v>
      </c>
      <c r="D98" s="108">
        <v>0.082</v>
      </c>
      <c r="F98" s="46" t="s">
        <v>251</v>
      </c>
      <c r="G98" s="31">
        <v>0</v>
      </c>
    </row>
    <row r="99" spans="2:7" ht="12.75">
      <c r="B99" s="107" t="s">
        <v>543</v>
      </c>
      <c r="C99" s="18" t="s">
        <v>232</v>
      </c>
      <c r="D99" s="108">
        <v>0.012</v>
      </c>
      <c r="F99" s="18" t="s">
        <v>231</v>
      </c>
      <c r="G99" s="31">
        <v>17</v>
      </c>
    </row>
    <row r="100" spans="2:7" ht="12.75">
      <c r="B100" s="107" t="s">
        <v>544</v>
      </c>
      <c r="C100" s="18" t="s">
        <v>227</v>
      </c>
      <c r="D100" s="108">
        <v>0.015</v>
      </c>
      <c r="F100" s="46" t="s">
        <v>205</v>
      </c>
      <c r="G100" s="31">
        <v>10</v>
      </c>
    </row>
    <row r="101" spans="2:7" ht="25.5">
      <c r="B101" s="107" t="s">
        <v>545</v>
      </c>
      <c r="C101" s="18" t="s">
        <v>385</v>
      </c>
      <c r="D101" s="108">
        <v>0</v>
      </c>
      <c r="F101" s="18" t="s">
        <v>244</v>
      </c>
      <c r="G101" s="31">
        <v>0</v>
      </c>
    </row>
    <row r="102" spans="2:7" ht="12.75">
      <c r="B102" s="107" t="s">
        <v>546</v>
      </c>
      <c r="C102" s="18" t="s">
        <v>403</v>
      </c>
      <c r="D102" s="108">
        <v>0</v>
      </c>
      <c r="F102" s="46" t="s">
        <v>275</v>
      </c>
      <c r="G102" s="31">
        <v>0</v>
      </c>
    </row>
    <row r="103" spans="2:7" ht="12.75">
      <c r="B103" s="107" t="s">
        <v>547</v>
      </c>
      <c r="C103" s="46" t="s">
        <v>217</v>
      </c>
      <c r="D103" s="108">
        <v>0.01</v>
      </c>
      <c r="F103" s="18" t="s">
        <v>246</v>
      </c>
      <c r="G103" s="31">
        <v>35</v>
      </c>
    </row>
    <row r="104" spans="2:7" ht="12.75">
      <c r="B104" s="107" t="s">
        <v>548</v>
      </c>
      <c r="C104" s="46" t="s">
        <v>220</v>
      </c>
      <c r="D104" s="108">
        <v>0</v>
      </c>
      <c r="F104" s="46" t="s">
        <v>195</v>
      </c>
      <c r="G104" s="31">
        <v>10</v>
      </c>
    </row>
    <row r="105" spans="2:7" ht="12.75">
      <c r="B105" s="107" t="s">
        <v>549</v>
      </c>
      <c r="C105" s="18" t="s">
        <v>237</v>
      </c>
      <c r="D105" s="108">
        <v>0</v>
      </c>
      <c r="F105" s="18" t="s">
        <v>150</v>
      </c>
      <c r="G105" s="31">
        <v>0</v>
      </c>
    </row>
    <row r="106" spans="2:7" ht="12.75">
      <c r="B106" s="107" t="s">
        <v>550</v>
      </c>
      <c r="C106" s="18" t="s">
        <v>387</v>
      </c>
      <c r="D106" s="108">
        <v>0</v>
      </c>
      <c r="F106" s="46" t="s">
        <v>247</v>
      </c>
      <c r="G106" s="31">
        <v>139</v>
      </c>
    </row>
    <row r="107" spans="2:7" ht="12.75">
      <c r="B107" s="107" t="s">
        <v>551</v>
      </c>
      <c r="C107" s="18" t="s">
        <v>405</v>
      </c>
      <c r="D107" s="108">
        <v>0</v>
      </c>
      <c r="F107" s="46" t="s">
        <v>377</v>
      </c>
      <c r="G107" s="31">
        <v>114</v>
      </c>
    </row>
    <row r="108" spans="2:7" ht="12.75">
      <c r="B108" s="107" t="s">
        <v>552</v>
      </c>
      <c r="C108" s="46" t="s">
        <v>280</v>
      </c>
      <c r="D108" s="108">
        <v>0.015</v>
      </c>
      <c r="F108" s="18" t="s">
        <v>411</v>
      </c>
      <c r="G108" s="31">
        <v>262</v>
      </c>
    </row>
    <row r="109" spans="2:7" ht="12.75">
      <c r="B109" s="107" t="s">
        <v>553</v>
      </c>
      <c r="C109" s="18" t="s">
        <v>389</v>
      </c>
      <c r="D109" s="108">
        <v>0</v>
      </c>
      <c r="F109" s="46" t="s">
        <v>197</v>
      </c>
      <c r="G109" s="31">
        <v>20</v>
      </c>
    </row>
    <row r="110" spans="2:7" ht="12.75">
      <c r="B110" s="107" t="s">
        <v>554</v>
      </c>
      <c r="C110" s="18" t="s">
        <v>393</v>
      </c>
      <c r="D110" s="108">
        <v>0</v>
      </c>
      <c r="F110" s="18" t="s">
        <v>156</v>
      </c>
      <c r="G110" s="31">
        <v>0</v>
      </c>
    </row>
    <row r="111" spans="2:7" ht="12.75">
      <c r="B111" s="107" t="s">
        <v>555</v>
      </c>
      <c r="C111" s="46" t="s">
        <v>194</v>
      </c>
      <c r="D111" s="108">
        <v>0.0025</v>
      </c>
      <c r="F111" s="46" t="s">
        <v>182</v>
      </c>
      <c r="G111" s="31">
        <v>618</v>
      </c>
    </row>
    <row r="112" spans="2:7" ht="12.75">
      <c r="B112" s="107" t="s">
        <v>556</v>
      </c>
      <c r="C112" s="46" t="s">
        <v>196</v>
      </c>
      <c r="D112" s="108">
        <v>0.012</v>
      </c>
      <c r="F112" s="52" t="s">
        <v>216</v>
      </c>
      <c r="G112" s="31">
        <v>50</v>
      </c>
    </row>
    <row r="113" spans="2:7" ht="12.75">
      <c r="B113" s="107" t="s">
        <v>557</v>
      </c>
      <c r="C113" s="18" t="s">
        <v>344</v>
      </c>
      <c r="D113" s="108">
        <v>0.015</v>
      </c>
      <c r="F113" s="46" t="s">
        <v>177</v>
      </c>
      <c r="G113" s="31">
        <v>42</v>
      </c>
    </row>
    <row r="114" spans="2:7" ht="12.75">
      <c r="B114" s="107" t="s">
        <v>558</v>
      </c>
      <c r="C114" s="46" t="s">
        <v>301</v>
      </c>
      <c r="D114" s="108">
        <v>0</v>
      </c>
      <c r="E114" s="46" t="s">
        <v>191</v>
      </c>
      <c r="F114" s="18" t="s">
        <v>432</v>
      </c>
      <c r="G114" s="31">
        <v>275</v>
      </c>
    </row>
    <row r="115" spans="2:7" ht="12.75">
      <c r="B115" s="107" t="s">
        <v>559</v>
      </c>
      <c r="C115" s="46" t="s">
        <v>214</v>
      </c>
      <c r="D115" s="108">
        <v>0.015</v>
      </c>
      <c r="F115" s="46" t="s">
        <v>281</v>
      </c>
      <c r="G115" s="31">
        <v>10</v>
      </c>
    </row>
    <row r="116" spans="2:7" ht="12.75">
      <c r="B116" s="107" t="s">
        <v>560</v>
      </c>
      <c r="C116" s="18" t="s">
        <v>167</v>
      </c>
      <c r="D116" s="108">
        <v>0</v>
      </c>
      <c r="F116" s="46" t="s">
        <v>355</v>
      </c>
      <c r="G116" s="31">
        <v>187</v>
      </c>
    </row>
    <row r="117" spans="2:7" ht="12.75">
      <c r="B117" s="107" t="s">
        <v>561</v>
      </c>
      <c r="C117" s="18" t="s">
        <v>395</v>
      </c>
      <c r="D117" s="108">
        <v>0</v>
      </c>
      <c r="F117" s="18" t="s">
        <v>155</v>
      </c>
      <c r="G117" s="31">
        <v>0</v>
      </c>
    </row>
    <row r="118" spans="2:7" ht="12.75">
      <c r="B118" s="107" t="s">
        <v>562</v>
      </c>
      <c r="C118" s="18" t="s">
        <v>226</v>
      </c>
      <c r="D118" s="108">
        <v>0.012</v>
      </c>
      <c r="F118" s="18" t="s">
        <v>343</v>
      </c>
      <c r="G118" s="31">
        <v>0</v>
      </c>
    </row>
    <row r="119" spans="2:7" ht="12.75">
      <c r="B119" s="107" t="s">
        <v>563</v>
      </c>
      <c r="C119" s="18" t="s">
        <v>170</v>
      </c>
      <c r="D119" s="108">
        <v>0.007</v>
      </c>
      <c r="F119" s="46" t="s">
        <v>221</v>
      </c>
      <c r="G119" s="31">
        <v>0</v>
      </c>
    </row>
    <row r="120" spans="2:7" ht="12.75">
      <c r="B120" s="107" t="s">
        <v>564</v>
      </c>
      <c r="C120" s="46" t="s">
        <v>181</v>
      </c>
      <c r="D120" s="108">
        <v>0.14049</v>
      </c>
      <c r="F120" s="18" t="s">
        <v>416</v>
      </c>
      <c r="G120" s="31">
        <v>91</v>
      </c>
    </row>
    <row r="121" spans="2:7" ht="12.75">
      <c r="B121" s="107" t="s">
        <v>565</v>
      </c>
      <c r="C121" s="18" t="s">
        <v>400</v>
      </c>
      <c r="D121" s="108">
        <v>0</v>
      </c>
      <c r="F121" s="18" t="s">
        <v>417</v>
      </c>
      <c r="G121" s="31">
        <v>215</v>
      </c>
    </row>
    <row r="122" spans="2:7" ht="12.75">
      <c r="B122" s="107" t="s">
        <v>566</v>
      </c>
      <c r="C122" s="46" t="s">
        <v>283</v>
      </c>
      <c r="D122" s="108">
        <v>0</v>
      </c>
      <c r="F122" s="46" t="s">
        <v>299</v>
      </c>
      <c r="G122" s="31">
        <v>0</v>
      </c>
    </row>
    <row r="123" spans="2:7" ht="12.75">
      <c r="B123" s="107" t="s">
        <v>567</v>
      </c>
      <c r="C123" s="18" t="s">
        <v>406</v>
      </c>
      <c r="D123" s="108">
        <v>0</v>
      </c>
      <c r="F123" s="46" t="s">
        <v>219</v>
      </c>
      <c r="G123" s="31">
        <v>10</v>
      </c>
    </row>
    <row r="124" spans="2:7" ht="12.75">
      <c r="B124" s="107" t="s">
        <v>568</v>
      </c>
      <c r="C124" s="49" t="s">
        <v>253</v>
      </c>
      <c r="D124" s="108">
        <v>0</v>
      </c>
      <c r="F124" s="18" t="s">
        <v>410</v>
      </c>
      <c r="G124" s="31">
        <v>40</v>
      </c>
    </row>
    <row r="125" spans="2:7" ht="12.75">
      <c r="B125" s="107" t="s">
        <v>569</v>
      </c>
      <c r="C125" s="46" t="s">
        <v>263</v>
      </c>
      <c r="D125" s="108">
        <v>0.075</v>
      </c>
      <c r="F125" s="18" t="s">
        <v>388</v>
      </c>
      <c r="G125" s="31">
        <v>688.5</v>
      </c>
    </row>
    <row r="126" spans="2:7" ht="12.75">
      <c r="B126" s="107" t="s">
        <v>570</v>
      </c>
      <c r="C126" s="46" t="s">
        <v>255</v>
      </c>
      <c r="D126" s="108">
        <v>0</v>
      </c>
      <c r="F126" s="46" t="s">
        <v>296</v>
      </c>
      <c r="G126" s="31">
        <v>0</v>
      </c>
    </row>
    <row r="127" spans="2:7" ht="12.75">
      <c r="B127" s="107" t="s">
        <v>571</v>
      </c>
      <c r="C127" s="18" t="s">
        <v>147</v>
      </c>
      <c r="D127" s="108">
        <v>0.05</v>
      </c>
      <c r="F127" s="18" t="s">
        <v>228</v>
      </c>
      <c r="G127" s="31">
        <v>8.5</v>
      </c>
    </row>
    <row r="128" spans="2:7" ht="12.75">
      <c r="B128" s="107" t="s">
        <v>572</v>
      </c>
      <c r="C128" s="18" t="s">
        <v>147</v>
      </c>
      <c r="D128" s="108">
        <v>0</v>
      </c>
      <c r="F128" s="46" t="s">
        <v>422</v>
      </c>
      <c r="G128" s="31">
        <v>0</v>
      </c>
    </row>
    <row r="129" spans="2:7" ht="12.75">
      <c r="B129" s="107" t="s">
        <v>573</v>
      </c>
      <c r="C129" s="18" t="s">
        <v>151</v>
      </c>
      <c r="D129" s="108">
        <v>0</v>
      </c>
      <c r="F129" s="18" t="s">
        <v>408</v>
      </c>
      <c r="G129" s="31">
        <v>150</v>
      </c>
    </row>
    <row r="130" spans="2:7" ht="12.75">
      <c r="B130" s="107" t="s">
        <v>574</v>
      </c>
      <c r="C130" s="46" t="s">
        <v>209</v>
      </c>
      <c r="D130" s="108">
        <v>0</v>
      </c>
      <c r="F130" s="18" t="s">
        <v>451</v>
      </c>
      <c r="G130" s="31">
        <v>0</v>
      </c>
    </row>
    <row r="131" spans="2:7" ht="12.75">
      <c r="B131" s="107" t="s">
        <v>575</v>
      </c>
      <c r="C131" s="18" t="s">
        <v>238</v>
      </c>
      <c r="D131" s="108">
        <v>0</v>
      </c>
      <c r="F131" s="18" t="s">
        <v>450</v>
      </c>
      <c r="G131" s="31">
        <v>93</v>
      </c>
    </row>
    <row r="132" spans="2:7" ht="12.75">
      <c r="B132" s="107" t="s">
        <v>576</v>
      </c>
      <c r="C132" s="18" t="s">
        <v>162</v>
      </c>
      <c r="D132" s="108">
        <v>0.06</v>
      </c>
      <c r="F132" s="18" t="s">
        <v>164</v>
      </c>
      <c r="G132" s="31">
        <v>35</v>
      </c>
    </row>
    <row r="133" spans="2:7" ht="12.75">
      <c r="B133" s="107" t="s">
        <v>577</v>
      </c>
      <c r="C133" s="18" t="s">
        <v>235</v>
      </c>
      <c r="D133" s="108">
        <v>0.029</v>
      </c>
      <c r="F133" s="46" t="s">
        <v>254</v>
      </c>
      <c r="G133" s="31">
        <v>0</v>
      </c>
    </row>
    <row r="134" spans="2:7" ht="12.75">
      <c r="B134" s="107" t="s">
        <v>578</v>
      </c>
      <c r="C134" s="18" t="s">
        <v>161</v>
      </c>
      <c r="D134" s="108">
        <v>0.135</v>
      </c>
      <c r="F134" s="46" t="s">
        <v>185</v>
      </c>
      <c r="G134" s="31">
        <v>82</v>
      </c>
    </row>
    <row r="135" spans="2:7" ht="12.75">
      <c r="B135" s="107" t="s">
        <v>579</v>
      </c>
      <c r="C135" s="46" t="s">
        <v>270</v>
      </c>
      <c r="D135" s="108">
        <v>0</v>
      </c>
      <c r="F135" s="18" t="s">
        <v>232</v>
      </c>
      <c r="G135" s="31">
        <v>12</v>
      </c>
    </row>
    <row r="136" spans="2:7" ht="12.75">
      <c r="B136" s="107" t="s">
        <v>580</v>
      </c>
      <c r="C136" s="18" t="s">
        <v>409</v>
      </c>
      <c r="D136" s="108">
        <v>0</v>
      </c>
      <c r="F136" s="18" t="s">
        <v>227</v>
      </c>
      <c r="G136" s="31">
        <v>30</v>
      </c>
    </row>
    <row r="137" spans="2:7" ht="12.75">
      <c r="B137" s="107" t="s">
        <v>581</v>
      </c>
      <c r="C137" s="46" t="s">
        <v>267</v>
      </c>
      <c r="D137" s="108">
        <v>0</v>
      </c>
      <c r="F137" s="18" t="s">
        <v>385</v>
      </c>
      <c r="G137" s="31">
        <v>0</v>
      </c>
    </row>
    <row r="138" spans="2:7" ht="12.75">
      <c r="B138" s="107" t="s">
        <v>582</v>
      </c>
      <c r="C138" s="46" t="s">
        <v>380</v>
      </c>
      <c r="D138" s="108">
        <v>0.005</v>
      </c>
      <c r="F138" s="18" t="s">
        <v>403</v>
      </c>
      <c r="G138" s="31">
        <v>0</v>
      </c>
    </row>
    <row r="139" spans="2:7" ht="12.75">
      <c r="B139" s="107" t="s">
        <v>583</v>
      </c>
      <c r="C139" s="46" t="s">
        <v>286</v>
      </c>
      <c r="D139" s="108">
        <v>0</v>
      </c>
      <c r="F139" s="46" t="s">
        <v>217</v>
      </c>
      <c r="G139" s="31">
        <v>170</v>
      </c>
    </row>
    <row r="140" spans="2:7" ht="12.75">
      <c r="B140" s="107" t="s">
        <v>584</v>
      </c>
      <c r="C140" s="18" t="s">
        <v>346</v>
      </c>
      <c r="D140" s="108">
        <v>0.04</v>
      </c>
      <c r="F140" s="46" t="s">
        <v>220</v>
      </c>
      <c r="G140" s="31">
        <v>0</v>
      </c>
    </row>
    <row r="141" spans="2:7" ht="12.75">
      <c r="B141" s="107" t="s">
        <v>585</v>
      </c>
      <c r="C141" s="46" t="s">
        <v>213</v>
      </c>
      <c r="D141" s="108">
        <v>0</v>
      </c>
      <c r="F141" s="18" t="s">
        <v>237</v>
      </c>
      <c r="G141" s="31">
        <v>0</v>
      </c>
    </row>
    <row r="142" spans="2:7" ht="12.75">
      <c r="B142" s="107" t="s">
        <v>586</v>
      </c>
      <c r="C142" s="18" t="s">
        <v>163</v>
      </c>
      <c r="D142" s="108">
        <v>0</v>
      </c>
      <c r="F142" s="18" t="s">
        <v>387</v>
      </c>
      <c r="G142" s="31">
        <v>256</v>
      </c>
    </row>
    <row r="143" spans="2:7" ht="12.75">
      <c r="B143" s="107" t="s">
        <v>587</v>
      </c>
      <c r="C143" s="46" t="s">
        <v>284</v>
      </c>
      <c r="D143" s="108">
        <v>0</v>
      </c>
      <c r="F143" s="18" t="s">
        <v>405</v>
      </c>
      <c r="G143" s="31">
        <v>190</v>
      </c>
    </row>
    <row r="144" spans="2:7" ht="12.75">
      <c r="B144" s="107" t="s">
        <v>588</v>
      </c>
      <c r="C144" s="18" t="s">
        <v>436</v>
      </c>
      <c r="D144" s="108">
        <v>0</v>
      </c>
      <c r="F144" s="46" t="s">
        <v>280</v>
      </c>
      <c r="G144" s="31">
        <v>495</v>
      </c>
    </row>
    <row r="145" spans="2:7" ht="12.75">
      <c r="B145" s="107" t="s">
        <v>589</v>
      </c>
      <c r="C145" s="18" t="s">
        <v>437</v>
      </c>
      <c r="D145" s="108">
        <v>0.005</v>
      </c>
      <c r="F145" s="18" t="s">
        <v>389</v>
      </c>
      <c r="G145" s="31">
        <v>16</v>
      </c>
    </row>
    <row r="146" spans="2:7" ht="12.75">
      <c r="B146" s="107" t="s">
        <v>590</v>
      </c>
      <c r="C146" s="46" t="s">
        <v>204</v>
      </c>
      <c r="D146" s="108">
        <v>0</v>
      </c>
      <c r="F146" s="18" t="s">
        <v>393</v>
      </c>
      <c r="G146" s="31">
        <v>0</v>
      </c>
    </row>
    <row r="147" spans="2:7" ht="12.75">
      <c r="B147" s="107" t="s">
        <v>591</v>
      </c>
      <c r="C147" s="46" t="s">
        <v>186</v>
      </c>
      <c r="D147" s="108">
        <v>0.005</v>
      </c>
      <c r="F147" s="46" t="s">
        <v>194</v>
      </c>
      <c r="G147" s="31">
        <v>7.5</v>
      </c>
    </row>
    <row r="148" spans="2:7" ht="12.75">
      <c r="B148" s="107" t="s">
        <v>592</v>
      </c>
      <c r="C148" s="46" t="s">
        <v>202</v>
      </c>
      <c r="D148" s="108">
        <v>0</v>
      </c>
      <c r="F148" s="46" t="s">
        <v>196</v>
      </c>
      <c r="G148" s="31">
        <v>22</v>
      </c>
    </row>
    <row r="149" spans="2:7" ht="12.75">
      <c r="B149" s="107" t="s">
        <v>593</v>
      </c>
      <c r="C149" s="46" t="s">
        <v>203</v>
      </c>
      <c r="D149" s="108">
        <v>0</v>
      </c>
      <c r="F149" s="18" t="s">
        <v>344</v>
      </c>
      <c r="G149" s="31">
        <v>15</v>
      </c>
    </row>
    <row r="150" spans="2:7" ht="12.75">
      <c r="B150" s="107" t="s">
        <v>594</v>
      </c>
      <c r="C150" s="18" t="s">
        <v>415</v>
      </c>
      <c r="D150" s="108">
        <v>0</v>
      </c>
      <c r="F150" s="46" t="s">
        <v>301</v>
      </c>
      <c r="G150" s="31">
        <v>0</v>
      </c>
    </row>
    <row r="151" spans="2:7" ht="12.75">
      <c r="B151" s="107" t="s">
        <v>595</v>
      </c>
      <c r="C151" s="18" t="s">
        <v>348</v>
      </c>
      <c r="D151" s="108">
        <v>0</v>
      </c>
      <c r="F151" s="46" t="s">
        <v>191</v>
      </c>
      <c r="G151" s="31">
        <v>0</v>
      </c>
    </row>
    <row r="152" spans="2:7" ht="12.75">
      <c r="B152" s="107" t="s">
        <v>596</v>
      </c>
      <c r="C152" s="46" t="s">
        <v>212</v>
      </c>
      <c r="D152" s="108">
        <v>0.015</v>
      </c>
      <c r="F152" s="46" t="s">
        <v>214</v>
      </c>
      <c r="G152" s="31">
        <v>15</v>
      </c>
    </row>
    <row r="153" spans="2:7" ht="12.75">
      <c r="B153" s="107" t="s">
        <v>597</v>
      </c>
      <c r="C153" s="46" t="s">
        <v>379</v>
      </c>
      <c r="D153" s="108">
        <v>0</v>
      </c>
      <c r="F153" s="18" t="s">
        <v>167</v>
      </c>
      <c r="G153" s="31">
        <v>0</v>
      </c>
    </row>
    <row r="154" spans="2:7" ht="12.75">
      <c r="B154" s="107" t="s">
        <v>598</v>
      </c>
      <c r="C154" s="18" t="s">
        <v>225</v>
      </c>
      <c r="D154" s="108">
        <v>0.005</v>
      </c>
      <c r="F154" s="18" t="s">
        <v>395</v>
      </c>
      <c r="G154" s="31">
        <v>35</v>
      </c>
    </row>
    <row r="155" spans="2:7" ht="12.75">
      <c r="B155" s="107" t="s">
        <v>599</v>
      </c>
      <c r="C155" s="46" t="s">
        <v>208</v>
      </c>
      <c r="D155" s="108">
        <v>0</v>
      </c>
      <c r="F155" s="18" t="s">
        <v>226</v>
      </c>
      <c r="G155" s="31">
        <v>12</v>
      </c>
    </row>
    <row r="156" spans="2:7" ht="12.75">
      <c r="B156" s="107" t="s">
        <v>600</v>
      </c>
      <c r="C156" s="46" t="s">
        <v>211</v>
      </c>
      <c r="D156" s="108">
        <v>0</v>
      </c>
      <c r="F156" s="18" t="s">
        <v>170</v>
      </c>
      <c r="G156" s="31">
        <v>22</v>
      </c>
    </row>
    <row r="157" spans="2:7" ht="12.75">
      <c r="B157" s="107" t="s">
        <v>601</v>
      </c>
      <c r="C157" s="18" t="s">
        <v>384</v>
      </c>
      <c r="D157" s="108">
        <v>0</v>
      </c>
      <c r="F157" s="46" t="s">
        <v>181</v>
      </c>
      <c r="G157" s="31">
        <v>140.49</v>
      </c>
    </row>
    <row r="158" spans="2:7" ht="12.75">
      <c r="B158" s="107" t="s">
        <v>602</v>
      </c>
      <c r="C158" s="46" t="s">
        <v>378</v>
      </c>
      <c r="D158" s="108">
        <v>0</v>
      </c>
      <c r="F158" s="18" t="s">
        <v>400</v>
      </c>
      <c r="G158" s="31">
        <v>15</v>
      </c>
    </row>
    <row r="159" spans="2:7" ht="12.75">
      <c r="B159" s="107" t="s">
        <v>603</v>
      </c>
      <c r="C159" s="46" t="s">
        <v>282</v>
      </c>
      <c r="D159" s="108">
        <v>0.02</v>
      </c>
      <c r="F159" s="46" t="s">
        <v>283</v>
      </c>
      <c r="G159" s="31">
        <v>0</v>
      </c>
    </row>
    <row r="160" spans="2:7" ht="12.75">
      <c r="B160" s="107" t="s">
        <v>604</v>
      </c>
      <c r="C160" s="18" t="s">
        <v>243</v>
      </c>
      <c r="D160" s="108">
        <v>0.15</v>
      </c>
      <c r="F160" s="114" t="s">
        <v>406</v>
      </c>
      <c r="G160" s="31">
        <v>25</v>
      </c>
    </row>
    <row r="161" spans="2:7" ht="12.75">
      <c r="B161" s="107" t="s">
        <v>605</v>
      </c>
      <c r="C161" s="18" t="s">
        <v>159</v>
      </c>
      <c r="D161" s="108">
        <v>0</v>
      </c>
      <c r="F161" s="46" t="s">
        <v>253</v>
      </c>
      <c r="G161" s="31">
        <v>0</v>
      </c>
    </row>
    <row r="162" spans="2:7" ht="12.75">
      <c r="B162" s="107" t="s">
        <v>606</v>
      </c>
      <c r="C162" s="18" t="s">
        <v>233</v>
      </c>
      <c r="D162" s="108">
        <v>0</v>
      </c>
      <c r="F162" s="113" t="s">
        <v>263</v>
      </c>
      <c r="G162" s="31">
        <v>175</v>
      </c>
    </row>
    <row r="163" spans="2:7" ht="12.75">
      <c r="B163" s="107" t="s">
        <v>607</v>
      </c>
      <c r="C163" s="18" t="s">
        <v>382</v>
      </c>
      <c r="D163" s="108">
        <v>0</v>
      </c>
      <c r="F163" s="46" t="s">
        <v>255</v>
      </c>
      <c r="G163" s="31">
        <v>0</v>
      </c>
    </row>
    <row r="164" spans="2:7" ht="12.75">
      <c r="B164" s="107" t="s">
        <v>608</v>
      </c>
      <c r="C164" s="18" t="s">
        <v>166</v>
      </c>
      <c r="D164" s="108">
        <v>0</v>
      </c>
      <c r="F164" s="18" t="s">
        <v>147</v>
      </c>
      <c r="G164" s="31">
        <v>62</v>
      </c>
    </row>
    <row r="165" spans="2:7" ht="12.75">
      <c r="B165" s="107" t="s">
        <v>609</v>
      </c>
      <c r="C165" s="46" t="s">
        <v>285</v>
      </c>
      <c r="D165" s="108">
        <v>0</v>
      </c>
      <c r="F165" s="18" t="s">
        <v>147</v>
      </c>
      <c r="G165" s="31">
        <v>0</v>
      </c>
    </row>
    <row r="166" spans="2:7" ht="12.75">
      <c r="B166" s="107" t="s">
        <v>610</v>
      </c>
      <c r="C166" s="18" t="s">
        <v>394</v>
      </c>
      <c r="D166" s="108">
        <v>0.022</v>
      </c>
      <c r="F166" s="18" t="s">
        <v>151</v>
      </c>
      <c r="G166" s="31">
        <v>23</v>
      </c>
    </row>
    <row r="167" spans="2:7" ht="12.75">
      <c r="B167" s="107" t="s">
        <v>611</v>
      </c>
      <c r="C167" s="46" t="s">
        <v>262</v>
      </c>
      <c r="D167" s="108">
        <v>0</v>
      </c>
      <c r="F167" s="46" t="s">
        <v>209</v>
      </c>
      <c r="G167" s="31">
        <v>0</v>
      </c>
    </row>
    <row r="168" spans="2:7" ht="12.75">
      <c r="B168" s="107" t="s">
        <v>612</v>
      </c>
      <c r="C168" s="46" t="s">
        <v>293</v>
      </c>
      <c r="D168" s="108">
        <v>0</v>
      </c>
      <c r="F168" s="46" t="s">
        <v>183</v>
      </c>
      <c r="G168" s="31">
        <v>0</v>
      </c>
    </row>
    <row r="169" spans="2:7" ht="12.75">
      <c r="B169" s="107" t="s">
        <v>613</v>
      </c>
      <c r="C169" s="46" t="s">
        <v>218</v>
      </c>
      <c r="D169" s="108">
        <v>0</v>
      </c>
      <c r="F169" s="18" t="s">
        <v>402</v>
      </c>
      <c r="G169" s="31">
        <v>5</v>
      </c>
    </row>
    <row r="170" spans="2:7" ht="12.75">
      <c r="B170" s="107" t="s">
        <v>614</v>
      </c>
      <c r="C170" s="18" t="s">
        <v>413</v>
      </c>
      <c r="D170" s="108">
        <v>0.022</v>
      </c>
      <c r="F170" s="18" t="s">
        <v>238</v>
      </c>
      <c r="G170" s="31">
        <v>20</v>
      </c>
    </row>
    <row r="171" spans="2:7" ht="12.75">
      <c r="B171" s="107" t="s">
        <v>615</v>
      </c>
      <c r="C171" s="52" t="s">
        <v>250</v>
      </c>
      <c r="D171" s="108">
        <v>0.03</v>
      </c>
      <c r="F171" s="18" t="s">
        <v>162</v>
      </c>
      <c r="G171" s="31">
        <v>60</v>
      </c>
    </row>
    <row r="172" spans="2:7" ht="12.75">
      <c r="B172" s="107" t="s">
        <v>616</v>
      </c>
      <c r="C172" s="18" t="s">
        <v>165</v>
      </c>
      <c r="D172" s="108">
        <v>0</v>
      </c>
      <c r="F172" s="18" t="s">
        <v>235</v>
      </c>
      <c r="G172" s="31">
        <v>69</v>
      </c>
    </row>
    <row r="173" spans="2:7" ht="12.75">
      <c r="B173" s="107" t="s">
        <v>617</v>
      </c>
      <c r="C173" s="18" t="s">
        <v>347</v>
      </c>
      <c r="D173" s="108">
        <v>0.07</v>
      </c>
      <c r="F173" s="18" t="s">
        <v>161</v>
      </c>
      <c r="G173" s="31">
        <v>150</v>
      </c>
    </row>
    <row r="174" spans="6:7" ht="12.75">
      <c r="F174" s="46" t="s">
        <v>270</v>
      </c>
      <c r="G174" s="31">
        <v>0</v>
      </c>
    </row>
    <row r="175" spans="6:7" ht="12.75">
      <c r="F175" s="18" t="s">
        <v>409</v>
      </c>
      <c r="G175" s="31">
        <v>0</v>
      </c>
    </row>
    <row r="176" spans="6:7" ht="12.75">
      <c r="F176" s="46" t="s">
        <v>267</v>
      </c>
      <c r="G176" s="31">
        <v>0</v>
      </c>
    </row>
    <row r="177" spans="6:7" ht="12.75">
      <c r="F177" s="46" t="s">
        <v>380</v>
      </c>
      <c r="G177" s="31">
        <v>5</v>
      </c>
    </row>
    <row r="178" spans="6:7" ht="12.75">
      <c r="F178" s="46" t="s">
        <v>286</v>
      </c>
      <c r="G178" s="31">
        <v>10</v>
      </c>
    </row>
    <row r="179" spans="6:7" ht="12.75">
      <c r="F179" s="18" t="s">
        <v>346</v>
      </c>
      <c r="G179" s="31">
        <v>79</v>
      </c>
    </row>
    <row r="180" spans="6:7" ht="12.75">
      <c r="F180" s="46" t="s">
        <v>213</v>
      </c>
      <c r="G180" s="31">
        <v>0</v>
      </c>
    </row>
    <row r="181" spans="6:7" ht="12.75">
      <c r="F181" s="18" t="s">
        <v>163</v>
      </c>
      <c r="G181" s="31">
        <v>0</v>
      </c>
    </row>
    <row r="182" spans="6:7" ht="12.75">
      <c r="F182" s="46" t="s">
        <v>284</v>
      </c>
      <c r="G182" s="31">
        <v>0</v>
      </c>
    </row>
    <row r="183" spans="6:7" ht="12.75">
      <c r="F183" s="18" t="s">
        <v>436</v>
      </c>
      <c r="G183" s="31">
        <v>0</v>
      </c>
    </row>
    <row r="184" spans="6:7" ht="12.75">
      <c r="F184" s="18" t="s">
        <v>437</v>
      </c>
      <c r="G184" s="31">
        <v>5</v>
      </c>
    </row>
    <row r="185" spans="6:7" ht="12.75">
      <c r="F185" s="46" t="s">
        <v>204</v>
      </c>
      <c r="G185" s="31">
        <v>0</v>
      </c>
    </row>
    <row r="186" spans="6:7" ht="12.75">
      <c r="F186" s="46" t="s">
        <v>186</v>
      </c>
      <c r="G186" s="31">
        <v>5</v>
      </c>
    </row>
    <row r="187" spans="6:7" ht="12.75">
      <c r="F187" s="46" t="s">
        <v>202</v>
      </c>
      <c r="G187" s="31">
        <v>0</v>
      </c>
    </row>
    <row r="188" spans="6:7" ht="12.75">
      <c r="F188" s="46" t="s">
        <v>203</v>
      </c>
      <c r="G188" s="31">
        <v>0</v>
      </c>
    </row>
    <row r="189" spans="6:7" ht="12.75">
      <c r="F189" s="18" t="s">
        <v>415</v>
      </c>
      <c r="G189" s="31">
        <v>5</v>
      </c>
    </row>
    <row r="190" spans="6:7" ht="12.75">
      <c r="F190" s="18" t="s">
        <v>348</v>
      </c>
      <c r="G190" s="31">
        <v>35</v>
      </c>
    </row>
    <row r="191" spans="6:7" ht="12.75">
      <c r="F191" s="46" t="s">
        <v>212</v>
      </c>
      <c r="G191" s="31">
        <v>35</v>
      </c>
    </row>
    <row r="192" spans="6:7" ht="12.75">
      <c r="F192" s="46" t="s">
        <v>379</v>
      </c>
      <c r="G192" s="31">
        <v>760</v>
      </c>
    </row>
    <row r="193" spans="6:7" ht="12.75">
      <c r="F193" s="18" t="s">
        <v>225</v>
      </c>
      <c r="G193" s="31">
        <v>5</v>
      </c>
    </row>
    <row r="194" spans="6:7" ht="12.75">
      <c r="F194" s="46" t="s">
        <v>208</v>
      </c>
      <c r="G194" s="31">
        <v>0</v>
      </c>
    </row>
    <row r="195" spans="6:7" ht="12.75">
      <c r="F195" s="46" t="s">
        <v>211</v>
      </c>
      <c r="G195" s="31">
        <v>0</v>
      </c>
    </row>
    <row r="196" spans="6:7" ht="12.75">
      <c r="F196" s="18" t="s">
        <v>384</v>
      </c>
      <c r="G196" s="31">
        <v>0</v>
      </c>
    </row>
    <row r="197" spans="6:7" ht="12.75">
      <c r="F197" s="46" t="s">
        <v>378</v>
      </c>
      <c r="G197" s="31">
        <v>20</v>
      </c>
    </row>
    <row r="198" spans="6:7" ht="12.75">
      <c r="F198" s="46" t="s">
        <v>282</v>
      </c>
      <c r="G198" s="31">
        <v>20</v>
      </c>
    </row>
    <row r="199" spans="6:7" ht="12.75">
      <c r="F199" s="18" t="s">
        <v>243</v>
      </c>
      <c r="G199" s="31">
        <v>150</v>
      </c>
    </row>
    <row r="200" spans="6:7" ht="12.75">
      <c r="F200" s="18" t="s">
        <v>159</v>
      </c>
      <c r="G200" s="31">
        <v>0</v>
      </c>
    </row>
    <row r="201" spans="6:7" ht="12.75">
      <c r="F201" s="18" t="s">
        <v>233</v>
      </c>
      <c r="G201" s="31">
        <v>0</v>
      </c>
    </row>
    <row r="202" spans="6:7" ht="12.75">
      <c r="F202" s="18" t="s">
        <v>382</v>
      </c>
      <c r="G202" s="31">
        <v>0</v>
      </c>
    </row>
    <row r="203" spans="6:7" ht="12.75">
      <c r="F203" s="18" t="s">
        <v>166</v>
      </c>
      <c r="G203" s="31">
        <v>0</v>
      </c>
    </row>
    <row r="204" spans="6:7" ht="12.75">
      <c r="F204" s="46" t="s">
        <v>285</v>
      </c>
      <c r="G204" s="31">
        <v>0</v>
      </c>
    </row>
    <row r="205" spans="6:7" ht="12.75">
      <c r="F205" s="18" t="s">
        <v>394</v>
      </c>
      <c r="G205" s="31">
        <v>207</v>
      </c>
    </row>
    <row r="206" spans="6:7" ht="12.75">
      <c r="F206" s="46" t="s">
        <v>262</v>
      </c>
      <c r="G206" s="31">
        <v>0</v>
      </c>
    </row>
    <row r="207" spans="6:7" ht="12.75">
      <c r="F207" s="46" t="s">
        <v>293</v>
      </c>
      <c r="G207" s="31">
        <v>0</v>
      </c>
    </row>
    <row r="208" spans="6:7" ht="12.75">
      <c r="F208" s="46" t="s">
        <v>218</v>
      </c>
      <c r="G208" s="31">
        <v>0</v>
      </c>
    </row>
    <row r="209" spans="6:7" ht="12.75">
      <c r="F209" s="18" t="s">
        <v>413</v>
      </c>
      <c r="G209" s="31">
        <v>22</v>
      </c>
    </row>
    <row r="210" spans="6:7" ht="12.75">
      <c r="F210" s="46" t="s">
        <v>425</v>
      </c>
      <c r="G210" s="31">
        <v>0</v>
      </c>
    </row>
    <row r="211" spans="6:7" ht="12.75">
      <c r="F211" s="18" t="s">
        <v>386</v>
      </c>
      <c r="G211" s="31">
        <v>92</v>
      </c>
    </row>
    <row r="212" spans="6:7" ht="15">
      <c r="F212" s="112" t="s">
        <v>258</v>
      </c>
      <c r="G212" s="31"/>
    </row>
    <row r="213" spans="6:7" ht="12.75">
      <c r="F213" s="52" t="s">
        <v>250</v>
      </c>
      <c r="G213" s="31">
        <v>30</v>
      </c>
    </row>
    <row r="214" spans="6:7" ht="12.75">
      <c r="F214" s="18" t="s">
        <v>165</v>
      </c>
      <c r="G214" s="31">
        <v>0</v>
      </c>
    </row>
    <row r="215" spans="6:7" ht="12.75">
      <c r="F215" s="18" t="s">
        <v>347</v>
      </c>
      <c r="G215" s="31">
        <v>100</v>
      </c>
    </row>
    <row r="221" spans="6:7" ht="12.75">
      <c r="F221" t="s">
        <v>620</v>
      </c>
      <c r="G221" s="101"/>
    </row>
    <row r="222" ht="12.75">
      <c r="F222" s="30"/>
    </row>
  </sheetData>
  <sheetProtection/>
  <autoFilter ref="F7:G7">
    <sortState ref="F8:G222">
      <sortCondition sortBy="value" ref="F8:F222"/>
      <sortCondition sortBy="value" ref="F8:F222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B84">
      <selection activeCell="E109" sqref="E109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22"/>
      <c r="J1" s="122"/>
      <c r="K1" s="122"/>
      <c r="L1" s="122"/>
      <c r="M1" s="17" t="s">
        <v>16</v>
      </c>
      <c r="N1" s="17"/>
    </row>
    <row r="2" spans="2:15" ht="15.75">
      <c r="B2" t="s">
        <v>0</v>
      </c>
      <c r="I2" s="122"/>
      <c r="J2" s="122"/>
      <c r="K2" s="122"/>
      <c r="L2" s="122"/>
      <c r="M2" s="17" t="s">
        <v>12</v>
      </c>
      <c r="N2" s="17"/>
      <c r="O2" s="17"/>
    </row>
    <row r="3" spans="9:15" ht="15.75">
      <c r="I3" s="122"/>
      <c r="J3" s="122"/>
      <c r="K3" s="122"/>
      <c r="L3" s="122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22"/>
      <c r="J5" s="122"/>
      <c r="K5" s="122"/>
      <c r="L5" s="122"/>
      <c r="M5" s="17" t="s">
        <v>15</v>
      </c>
      <c r="N5" s="17"/>
      <c r="O5" s="17"/>
    </row>
    <row r="6" spans="9:15" ht="15.75">
      <c r="I6" s="122"/>
      <c r="J6" s="122"/>
      <c r="K6" s="122"/>
      <c r="L6" s="122"/>
      <c r="O6" s="17"/>
    </row>
    <row r="7" spans="9:12" ht="15.75">
      <c r="I7" s="122"/>
      <c r="J7" s="122"/>
      <c r="K7" s="122"/>
      <c r="L7" s="122"/>
    </row>
    <row r="8" spans="9:11" ht="15.75">
      <c r="I8" s="32"/>
      <c r="J8" s="32"/>
      <c r="K8" s="32"/>
    </row>
    <row r="9" ht="12.75" customHeight="1"/>
    <row r="10" spans="2:13" ht="12.75" customHeight="1"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2:13" ht="15.75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2:13" ht="16.5" thickBot="1">
      <c r="B14" s="123" t="s">
        <v>140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</row>
    <row r="15" spans="2:13" ht="12.75"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35" t="s">
        <v>17</v>
      </c>
      <c r="E19" s="135"/>
      <c r="F19" s="135" t="s">
        <v>4</v>
      </c>
      <c r="G19" s="135"/>
      <c r="H19" s="136" t="s">
        <v>5</v>
      </c>
      <c r="I19" s="137"/>
      <c r="J19" s="136" t="s">
        <v>6</v>
      </c>
      <c r="K19" s="137"/>
      <c r="L19" s="128" t="s">
        <v>18</v>
      </c>
      <c r="M19" s="129"/>
      <c r="N19" s="128" t="s">
        <v>19</v>
      </c>
      <c r="O19" s="129"/>
      <c r="P19" s="128" t="s">
        <v>20</v>
      </c>
      <c r="Q19" s="129"/>
    </row>
    <row r="20" spans="1:17" ht="13.5" thickTop="1">
      <c r="A20" s="4">
        <v>1</v>
      </c>
      <c r="B20" s="5">
        <v>2</v>
      </c>
      <c r="C20" s="6">
        <v>3</v>
      </c>
      <c r="D20" s="138">
        <v>4</v>
      </c>
      <c r="E20" s="139"/>
      <c r="F20" s="130">
        <v>5</v>
      </c>
      <c r="G20" s="131"/>
      <c r="H20" s="132">
        <v>6</v>
      </c>
      <c r="I20" s="131"/>
      <c r="J20" s="132">
        <v>7</v>
      </c>
      <c r="K20" s="131"/>
      <c r="L20" s="133">
        <v>8</v>
      </c>
      <c r="M20" s="134"/>
      <c r="N20" s="133">
        <v>9</v>
      </c>
      <c r="O20" s="134"/>
      <c r="P20" s="133">
        <v>10</v>
      </c>
      <c r="Q20" s="134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137</v>
      </c>
      <c r="C22" s="140" t="s">
        <v>21</v>
      </c>
      <c r="D22" s="141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9" t="s">
        <v>22</v>
      </c>
      <c r="D23" s="31">
        <f>'по 6-10'!D23+'по 0,4'!D20</f>
        <v>6</v>
      </c>
      <c r="E23" s="31">
        <f>'по 6-10'!E23+'по 0,4'!E20</f>
        <v>258</v>
      </c>
      <c r="F23" s="31">
        <f>'по 6-10'!F23+'по 0,4'!F20</f>
        <v>0</v>
      </c>
      <c r="G23" s="31">
        <f>'по 6-10'!G23+'по 0,4'!G20</f>
        <v>0</v>
      </c>
      <c r="H23" s="24">
        <v>2</v>
      </c>
      <c r="I23" s="24">
        <v>11.2</v>
      </c>
      <c r="J23" s="31">
        <f>'по 6-10'!J23+'по 0,4'!J20</f>
        <v>0</v>
      </c>
      <c r="K23" s="31">
        <f>'по 6-10'!K23+'по 0,4'!K20</f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>
      <c r="A24" s="18"/>
      <c r="B24" s="18"/>
      <c r="C24" s="19" t="s">
        <v>23</v>
      </c>
      <c r="D24" s="31">
        <f>'по 6-10'!D24+'по 0,4'!D21</f>
        <v>3</v>
      </c>
      <c r="E24" s="31">
        <f>'по 6-10'!E24+'по 0,4'!E21</f>
        <v>93</v>
      </c>
      <c r="F24" s="31">
        <f>'по 6-10'!F24+'по 0,4'!F21</f>
        <v>0</v>
      </c>
      <c r="G24" s="31">
        <f>'по 6-10'!G24+'по 0,4'!G21</f>
        <v>0</v>
      </c>
      <c r="H24" s="24">
        <v>0</v>
      </c>
      <c r="I24" s="24">
        <v>0</v>
      </c>
      <c r="J24" s="31">
        <f>'по 6-10'!J24+'по 0,4'!J21</f>
        <v>0</v>
      </c>
      <c r="K24" s="31">
        <f>'по 6-10'!K24+'по 0,4'!K21</f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>
      <c r="A25" s="18"/>
      <c r="B25" s="18"/>
      <c r="C25" s="19" t="s">
        <v>24</v>
      </c>
      <c r="D25" s="31">
        <f>'по 6-10'!D25+'по 0,4'!D22</f>
        <v>0</v>
      </c>
      <c r="E25" s="31">
        <f>'по 6-10'!E25+'по 0,4'!E22</f>
        <v>0</v>
      </c>
      <c r="F25" s="31">
        <f>'по 6-10'!F25+'по 0,4'!F22</f>
        <v>0</v>
      </c>
      <c r="G25" s="31">
        <f>'по 6-10'!G25+'по 0,4'!G22</f>
        <v>0</v>
      </c>
      <c r="H25" s="24">
        <v>0</v>
      </c>
      <c r="I25" s="24">
        <v>0</v>
      </c>
      <c r="J25" s="31">
        <f>'по 6-10'!J25+'по 0,4'!J22</f>
        <v>0</v>
      </c>
      <c r="K25" s="31">
        <f>'по 6-10'!K25+'по 0,4'!K22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>
      <c r="A26" s="18"/>
      <c r="B26" s="18"/>
      <c r="C26" s="19" t="s">
        <v>25</v>
      </c>
      <c r="D26" s="31">
        <f>'по 6-10'!D26+'по 0,4'!D23</f>
        <v>2</v>
      </c>
      <c r="E26" s="31">
        <f>'по 6-10'!E26+'по 0,4'!E23</f>
        <v>275</v>
      </c>
      <c r="F26" s="31">
        <f>'по 6-10'!F26+'по 0,4'!F23</f>
        <v>0</v>
      </c>
      <c r="G26" s="31">
        <f>'по 6-10'!G26+'по 0,4'!G23</f>
        <v>0</v>
      </c>
      <c r="H26" s="24">
        <v>0</v>
      </c>
      <c r="I26" s="24">
        <v>0</v>
      </c>
      <c r="J26" s="31">
        <f>'по 6-10'!J26+'по 0,4'!J23</f>
        <v>0</v>
      </c>
      <c r="K26" s="31">
        <f>'по 6-10'!K26+'по 0,4'!K23</f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>
      <c r="A27" s="18"/>
      <c r="B27" s="18"/>
      <c r="C27" s="19" t="s">
        <v>26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24">
        <v>0</v>
      </c>
      <c r="I27" s="24">
        <v>0</v>
      </c>
      <c r="J27" s="31">
        <f>'по 6-10'!J27+'по 0,4'!J24</f>
        <v>0</v>
      </c>
      <c r="K27" s="31">
        <f>'по 6-10'!K27+'по 0,4'!K24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>
      <c r="A28" s="18"/>
      <c r="B28" s="18"/>
      <c r="C28" s="19" t="s">
        <v>27</v>
      </c>
      <c r="D28" s="31">
        <f>'по 6-10'!D28+'по 0,4'!D25</f>
        <v>6</v>
      </c>
      <c r="E28" s="31">
        <f>'по 6-10'!E28+'по 0,4'!E25</f>
        <v>92</v>
      </c>
      <c r="F28" s="31">
        <f>'по 6-10'!F28+'по 0,4'!F25</f>
        <v>0</v>
      </c>
      <c r="G28" s="31">
        <f>'по 6-10'!G28+'по 0,4'!G25</f>
        <v>0</v>
      </c>
      <c r="H28" s="24">
        <v>0</v>
      </c>
      <c r="I28" s="24">
        <v>0</v>
      </c>
      <c r="J28" s="31">
        <f>'по 6-10'!J28+'по 0,4'!J25</f>
        <v>0</v>
      </c>
      <c r="K28" s="31">
        <f>'по 6-10'!K28+'по 0,4'!K25</f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>
      <c r="A29" s="18"/>
      <c r="B29" s="18"/>
      <c r="C29" s="19" t="s">
        <v>28</v>
      </c>
      <c r="D29" s="31">
        <f>'по 6-10'!D29+'по 0,4'!D26</f>
        <v>3</v>
      </c>
      <c r="E29" s="31">
        <f>'по 6-10'!E29+'по 0,4'!E26</f>
        <v>256</v>
      </c>
      <c r="F29" s="31">
        <f>'по 6-10'!F29+'по 0,4'!F26</f>
        <v>0</v>
      </c>
      <c r="G29" s="31">
        <f>'по 6-10'!G29+'по 0,4'!G26</f>
        <v>0</v>
      </c>
      <c r="H29" s="24">
        <v>1</v>
      </c>
      <c r="I29" s="24">
        <v>300</v>
      </c>
      <c r="J29" s="31">
        <f>'по 6-10'!J29+'по 0,4'!J26</f>
        <v>0</v>
      </c>
      <c r="K29" s="31">
        <f>'по 6-10'!K29+'по 0,4'!K26</f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>
      <c r="A30" s="18"/>
      <c r="B30" s="18"/>
      <c r="C30" s="20" t="s">
        <v>30</v>
      </c>
      <c r="D30" s="29">
        <f>D23+D24+D25+D26+D27+D28+D29</f>
        <v>20</v>
      </c>
      <c r="E30" s="29">
        <f aca="true" t="shared" si="0" ref="E30:Q30">E23+E24+E25+E26+E27+E28+E29</f>
        <v>974</v>
      </c>
      <c r="F30" s="29">
        <f t="shared" si="0"/>
        <v>0</v>
      </c>
      <c r="G30" s="29">
        <f t="shared" si="0"/>
        <v>0</v>
      </c>
      <c r="H30" s="29">
        <f t="shared" si="0"/>
        <v>3</v>
      </c>
      <c r="I30" s="29">
        <f t="shared" si="0"/>
        <v>311.2</v>
      </c>
      <c r="J30" s="29">
        <f t="shared" si="0"/>
        <v>0</v>
      </c>
      <c r="K30" s="29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>
      <c r="A31" s="18"/>
      <c r="B31" s="18"/>
      <c r="C31" s="140" t="s">
        <v>29</v>
      </c>
      <c r="D31" s="141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>
      <c r="A32" s="18"/>
      <c r="B32" s="18"/>
      <c r="C32" s="19" t="s">
        <v>31</v>
      </c>
      <c r="D32" s="31">
        <f>'по 6-10'!D32+'по 0,4'!D29</f>
        <v>8</v>
      </c>
      <c r="E32" s="31">
        <f>'по 6-10'!E32+'по 0,4'!E29</f>
        <v>150</v>
      </c>
      <c r="F32" s="31">
        <f>'по 6-10'!F32+'по 0,4'!F29</f>
        <v>0</v>
      </c>
      <c r="G32" s="31">
        <f>'по 6-10'!G32+'по 0,4'!G29</f>
        <v>0</v>
      </c>
      <c r="H32" s="24">
        <v>0</v>
      </c>
      <c r="I32" s="24">
        <v>0</v>
      </c>
      <c r="J32" s="31">
        <f>'по 6-10'!J32+'по 0,4'!J29</f>
        <v>0</v>
      </c>
      <c r="K32" s="31">
        <f>'по 6-10'!K32+'по 0,4'!K29</f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>
      <c r="A33" s="18"/>
      <c r="B33" s="18"/>
      <c r="C33" s="19" t="s">
        <v>32</v>
      </c>
      <c r="D33" s="31">
        <f>'по 6-10'!D33+'по 0,4'!D30</f>
        <v>3</v>
      </c>
      <c r="E33" s="31">
        <f>'по 6-10'!E33+'по 0,4'!E30</f>
        <v>125</v>
      </c>
      <c r="F33" s="31">
        <f>'по 6-10'!F33+'по 0,4'!F30</f>
        <v>0</v>
      </c>
      <c r="G33" s="31">
        <f>'по 6-10'!G33+'по 0,4'!G30</f>
        <v>0</v>
      </c>
      <c r="H33" s="24">
        <v>0</v>
      </c>
      <c r="I33" s="24">
        <v>0</v>
      </c>
      <c r="J33" s="31">
        <f>'по 6-10'!J33+'по 0,4'!J30</f>
        <v>0</v>
      </c>
      <c r="K33" s="31">
        <f>'по 6-10'!K33+'по 0,4'!K30</f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>
      <c r="A34" s="18"/>
      <c r="B34" s="18"/>
      <c r="C34" s="19" t="s">
        <v>33</v>
      </c>
      <c r="D34" s="31">
        <f>'по 6-10'!D34+'по 0,4'!D31</f>
        <v>1</v>
      </c>
      <c r="E34" s="31">
        <f>'по 6-10'!E34+'по 0,4'!E31</f>
        <v>15</v>
      </c>
      <c r="F34" s="31">
        <f>'по 6-10'!F34+'по 0,4'!F31</f>
        <v>0</v>
      </c>
      <c r="G34" s="31">
        <f>'по 6-10'!G34+'по 0,4'!G31</f>
        <v>0</v>
      </c>
      <c r="H34" s="24">
        <v>0</v>
      </c>
      <c r="I34" s="24">
        <v>0</v>
      </c>
      <c r="J34" s="31">
        <f>'по 6-10'!J34+'по 0,4'!J31</f>
        <v>0</v>
      </c>
      <c r="K34" s="31">
        <f>'по 6-10'!K34+'по 0,4'!K31</f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>
      <c r="A35" s="18"/>
      <c r="B35" s="18"/>
      <c r="C35" s="19" t="s">
        <v>34</v>
      </c>
      <c r="D35" s="31">
        <f>'по 6-10'!D35+'по 0,4'!D32</f>
        <v>0</v>
      </c>
      <c r="E35" s="31">
        <f>'по 6-10'!E35+'по 0,4'!E32</f>
        <v>0</v>
      </c>
      <c r="F35" s="31">
        <f>'по 6-10'!F35+'по 0,4'!F32</f>
        <v>0</v>
      </c>
      <c r="G35" s="31">
        <f>'по 6-10'!G35+'по 0,4'!G32</f>
        <v>0</v>
      </c>
      <c r="H35" s="24">
        <v>0</v>
      </c>
      <c r="I35" s="24">
        <v>0</v>
      </c>
      <c r="J35" s="31">
        <f>'по 6-10'!J35+'по 0,4'!J32</f>
        <v>0</v>
      </c>
      <c r="K35" s="31">
        <f>'по 6-10'!K35+'по 0,4'!K32</f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>
      <c r="A36" s="18"/>
      <c r="B36" s="18"/>
      <c r="C36" s="19" t="s">
        <v>35</v>
      </c>
      <c r="D36" s="31">
        <f>'по 6-10'!D36+'по 0,4'!D33</f>
        <v>7</v>
      </c>
      <c r="E36" s="31">
        <f>'по 6-10'!E36+'по 0,4'!E33</f>
        <v>207</v>
      </c>
      <c r="F36" s="31">
        <f>'по 6-10'!F36+'по 0,4'!F33</f>
        <v>0</v>
      </c>
      <c r="G36" s="31">
        <f>'по 6-10'!G36+'по 0,4'!G33</f>
        <v>0</v>
      </c>
      <c r="H36" s="24">
        <v>0</v>
      </c>
      <c r="I36" s="24">
        <v>0</v>
      </c>
      <c r="J36" s="31">
        <f>'по 6-10'!J36+'по 0,4'!J33</f>
        <v>0</v>
      </c>
      <c r="K36" s="31">
        <f>'по 6-10'!K36+'по 0,4'!K33</f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>
      <c r="A37" s="18"/>
      <c r="B37" s="18"/>
      <c r="C37" s="19" t="s">
        <v>36</v>
      </c>
      <c r="D37" s="31">
        <f>'по 6-10'!D37+'по 0,4'!D34</f>
        <v>4</v>
      </c>
      <c r="E37" s="31">
        <f>'по 6-10'!E37+'по 0,4'!E34</f>
        <v>35</v>
      </c>
      <c r="F37" s="31">
        <f>'по 6-10'!F37+'по 0,4'!F34</f>
        <v>0</v>
      </c>
      <c r="G37" s="31">
        <f>'по 6-10'!G37+'по 0,4'!G34</f>
        <v>0</v>
      </c>
      <c r="H37" s="24">
        <v>0</v>
      </c>
      <c r="I37" s="24">
        <v>0</v>
      </c>
      <c r="J37" s="31">
        <f>'по 6-10'!J37+'по 0,4'!J34</f>
        <v>0</v>
      </c>
      <c r="K37" s="31">
        <f>'по 6-10'!K37+'по 0,4'!K34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>
      <c r="A38" s="18"/>
      <c r="B38" s="18"/>
      <c r="C38" s="20" t="s">
        <v>30</v>
      </c>
      <c r="D38" s="29">
        <f>D32+D33+D34+D35+D36+D37</f>
        <v>23</v>
      </c>
      <c r="E38" s="29">
        <f aca="true" t="shared" si="1" ref="E38:Q38">E32+E33+E34+E35+E36+E37</f>
        <v>532</v>
      </c>
      <c r="F38" s="29">
        <f t="shared" si="1"/>
        <v>0</v>
      </c>
      <c r="G38" s="29">
        <f t="shared" si="1"/>
        <v>0</v>
      </c>
      <c r="H38" s="29">
        <f t="shared" si="1"/>
        <v>0</v>
      </c>
      <c r="I38" s="29">
        <f t="shared" si="1"/>
        <v>0</v>
      </c>
      <c r="J38" s="29">
        <f t="shared" si="1"/>
        <v>0</v>
      </c>
      <c r="K38" s="29">
        <f t="shared" si="1"/>
        <v>0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>
      <c r="A39" s="18"/>
      <c r="B39" s="18"/>
      <c r="C39" s="115" t="s">
        <v>37</v>
      </c>
      <c r="D39" s="115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9" t="s">
        <v>38</v>
      </c>
      <c r="D40" s="31">
        <f>'по 6-10'!D40+'по 0,4'!D37</f>
        <v>2</v>
      </c>
      <c r="E40" s="31">
        <f>'по 6-10'!E40+'по 0,4'!E37</f>
        <v>35</v>
      </c>
      <c r="F40" s="31">
        <f>'по 6-10'!F40+'по 0,4'!F37</f>
        <v>0</v>
      </c>
      <c r="G40" s="31">
        <f>'по 6-10'!G40+'по 0,4'!G37</f>
        <v>0</v>
      </c>
      <c r="H40" s="24">
        <v>0</v>
      </c>
      <c r="I40" s="24">
        <v>0</v>
      </c>
      <c r="J40" s="31">
        <f>'по 6-10'!J40+'по 0,4'!J37</f>
        <v>0</v>
      </c>
      <c r="K40" s="31">
        <f>'по 6-10'!K40+'по 0,4'!K37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>
      <c r="A41" s="18"/>
      <c r="B41" s="18"/>
      <c r="C41" s="19" t="s">
        <v>39</v>
      </c>
      <c r="D41" s="31">
        <f>'по 6-10'!D41+'по 0,4'!D38</f>
        <v>3</v>
      </c>
      <c r="E41" s="31">
        <f>'по 6-10'!E41+'по 0,4'!E38</f>
        <v>90</v>
      </c>
      <c r="F41" s="31">
        <f>'по 6-10'!F41+'по 0,4'!F38</f>
        <v>0</v>
      </c>
      <c r="G41" s="31">
        <f>'по 6-10'!G41+'по 0,4'!G38</f>
        <v>0</v>
      </c>
      <c r="H41" s="24">
        <v>0</v>
      </c>
      <c r="I41" s="24">
        <v>0</v>
      </c>
      <c r="J41" s="31">
        <f>'по 6-10'!J41+'по 0,4'!J38</f>
        <v>0</v>
      </c>
      <c r="K41" s="31">
        <f>'по 6-10'!K41+'по 0,4'!K38</f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>
      <c r="A42" s="18"/>
      <c r="B42" s="18"/>
      <c r="C42" s="19" t="s">
        <v>40</v>
      </c>
      <c r="D42" s="31">
        <f>'по 6-10'!D42+'по 0,4'!D39</f>
        <v>1</v>
      </c>
      <c r="E42" s="31">
        <f>'по 6-10'!E42+'по 0,4'!E39</f>
        <v>15</v>
      </c>
      <c r="F42" s="31">
        <f>'по 6-10'!F42+'по 0,4'!F39</f>
        <v>0</v>
      </c>
      <c r="G42" s="31">
        <f>'по 6-10'!G42+'по 0,4'!G39</f>
        <v>0</v>
      </c>
      <c r="H42" s="24">
        <v>0</v>
      </c>
      <c r="I42" s="24">
        <v>0</v>
      </c>
      <c r="J42" s="31">
        <f>'по 6-10'!J42+'по 0,4'!J39</f>
        <v>0</v>
      </c>
      <c r="K42" s="31">
        <f>'по 6-10'!K42+'по 0,4'!K39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>
      <c r="A43" s="18"/>
      <c r="B43" s="18"/>
      <c r="C43" s="19" t="s">
        <v>41</v>
      </c>
      <c r="D43" s="31">
        <f>'по 6-10'!D43+'по 0,4'!D40</f>
        <v>2</v>
      </c>
      <c r="E43" s="31">
        <f>'по 6-10'!E43+'по 0,4'!E40</f>
        <v>20</v>
      </c>
      <c r="F43" s="31">
        <f>'по 6-10'!F43+'по 0,4'!F40</f>
        <v>0</v>
      </c>
      <c r="G43" s="31">
        <f>'по 6-10'!G43+'по 0,4'!G40</f>
        <v>0</v>
      </c>
      <c r="H43" s="24">
        <v>0</v>
      </c>
      <c r="I43" s="24">
        <v>0</v>
      </c>
      <c r="J43" s="31">
        <f>'по 6-10'!J43+'по 0,4'!J40</f>
        <v>0</v>
      </c>
      <c r="K43" s="31">
        <f>'по 6-10'!K43+'по 0,4'!K40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>
      <c r="A44" s="18"/>
      <c r="B44" s="18"/>
      <c r="C44" s="19" t="s">
        <v>42</v>
      </c>
      <c r="D44" s="31">
        <f>'по 6-10'!D44+'по 0,4'!D41</f>
        <v>1</v>
      </c>
      <c r="E44" s="31">
        <f>'по 6-10'!E44+'по 0,4'!E41</f>
        <v>5</v>
      </c>
      <c r="F44" s="31">
        <f>'по 6-10'!F44+'по 0,4'!F41</f>
        <v>0</v>
      </c>
      <c r="G44" s="31">
        <f>'по 6-10'!G44+'по 0,4'!G41</f>
        <v>0</v>
      </c>
      <c r="H44" s="24">
        <v>0</v>
      </c>
      <c r="I44" s="24">
        <v>0</v>
      </c>
      <c r="J44" s="31">
        <f>'по 6-10'!J44+'по 0,4'!J41</f>
        <v>0</v>
      </c>
      <c r="K44" s="31">
        <f>'по 6-10'!K44+'по 0,4'!K41</f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>
      <c r="A45" s="18"/>
      <c r="B45" s="18"/>
      <c r="C45" s="19" t="s">
        <v>43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24">
        <v>0</v>
      </c>
      <c r="I45" s="24">
        <v>0</v>
      </c>
      <c r="J45" s="31">
        <f>'по 6-10'!J45+'по 0,4'!J42</f>
        <v>0</v>
      </c>
      <c r="K45" s="31">
        <f>'по 6-10'!K45+'по 0,4'!K42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>
      <c r="A46" s="18"/>
      <c r="B46" s="18"/>
      <c r="C46" s="19" t="s">
        <v>44</v>
      </c>
      <c r="D46" s="31">
        <f>'по 6-10'!D46+'по 0,4'!D43</f>
        <v>0</v>
      </c>
      <c r="E46" s="31">
        <f>'по 6-10'!E46+'по 0,4'!E43</f>
        <v>0</v>
      </c>
      <c r="F46" s="31">
        <f>'по 6-10'!F46+'по 0,4'!F43</f>
        <v>0</v>
      </c>
      <c r="G46" s="31">
        <f>'по 6-10'!G46+'по 0,4'!G43</f>
        <v>0</v>
      </c>
      <c r="H46" s="24">
        <v>0</v>
      </c>
      <c r="I46" s="24">
        <v>0</v>
      </c>
      <c r="J46" s="31">
        <f>'по 6-10'!J46+'по 0,4'!J43</f>
        <v>0</v>
      </c>
      <c r="K46" s="31">
        <f>'по 6-10'!K46+'по 0,4'!K43</f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>
      <c r="A47" s="18"/>
      <c r="B47" s="18"/>
      <c r="C47" s="19" t="s">
        <v>45</v>
      </c>
      <c r="D47" s="31">
        <f>'по 6-10'!D47+'по 0,4'!D44</f>
        <v>1</v>
      </c>
      <c r="E47" s="31">
        <f>'по 6-10'!E47+'по 0,4'!E44</f>
        <v>190</v>
      </c>
      <c r="F47" s="31">
        <f>'по 6-10'!F47+'по 0,4'!F44</f>
        <v>0</v>
      </c>
      <c r="G47" s="31">
        <f>'по 6-10'!G47+'по 0,4'!G44</f>
        <v>0</v>
      </c>
      <c r="H47" s="24">
        <v>0</v>
      </c>
      <c r="I47" s="24">
        <v>0</v>
      </c>
      <c r="J47" s="31">
        <f>'по 6-10'!J47+'по 0,4'!J44</f>
        <v>0</v>
      </c>
      <c r="K47" s="31">
        <f>'по 6-10'!K47+'по 0,4'!K44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>
      <c r="A48" s="18"/>
      <c r="B48" s="18"/>
      <c r="C48" s="19" t="s">
        <v>46</v>
      </c>
      <c r="D48" s="31">
        <f>'по 6-10'!D48+'по 0,4'!D45</f>
        <v>2</v>
      </c>
      <c r="E48" s="31">
        <f>'по 6-10'!E48+'по 0,4'!E45</f>
        <v>25</v>
      </c>
      <c r="F48" s="31">
        <f>'по 6-10'!F48+'по 0,4'!F45</f>
        <v>0</v>
      </c>
      <c r="G48" s="31">
        <f>'по 6-10'!G48+'по 0,4'!G45</f>
        <v>0</v>
      </c>
      <c r="H48" s="24">
        <v>0</v>
      </c>
      <c r="I48" s="24">
        <v>0</v>
      </c>
      <c r="J48" s="31">
        <f>'по 6-10'!J48+'по 0,4'!J45</f>
        <v>0</v>
      </c>
      <c r="K48" s="31">
        <f>'по 6-10'!K48+'по 0,4'!K45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>
      <c r="A49" s="18"/>
      <c r="B49" s="18"/>
      <c r="C49" s="19" t="s">
        <v>47</v>
      </c>
      <c r="D49" s="31">
        <f>'по 6-10'!D49+'по 0,4'!D46</f>
        <v>2</v>
      </c>
      <c r="E49" s="31">
        <f>'по 6-10'!E49+'по 0,4'!E46</f>
        <v>20</v>
      </c>
      <c r="F49" s="31">
        <f>'по 6-10'!F49+'по 0,4'!F46</f>
        <v>0</v>
      </c>
      <c r="G49" s="31">
        <f>'по 6-10'!G49+'по 0,4'!G46</f>
        <v>0</v>
      </c>
      <c r="H49" s="24">
        <v>0</v>
      </c>
      <c r="I49" s="24">
        <v>0</v>
      </c>
      <c r="J49" s="31">
        <f>'по 6-10'!J49+'по 0,4'!J46</f>
        <v>0</v>
      </c>
      <c r="K49" s="31">
        <f>'по 6-10'!K49+'по 0,4'!K46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>
      <c r="A50" s="18"/>
      <c r="B50" s="18"/>
      <c r="C50" s="19" t="s">
        <v>48</v>
      </c>
      <c r="D50" s="31">
        <f>'по 6-10'!D50+'по 0,4'!D47</f>
        <v>3</v>
      </c>
      <c r="E50" s="31">
        <f>'по 6-10'!E50+'по 0,4'!E47</f>
        <v>62</v>
      </c>
      <c r="F50" s="31">
        <f>'по 6-10'!F50+'по 0,4'!F47</f>
        <v>0</v>
      </c>
      <c r="G50" s="31">
        <f>'по 6-10'!G50+'по 0,4'!G47</f>
        <v>0</v>
      </c>
      <c r="H50" s="24">
        <v>0</v>
      </c>
      <c r="I50" s="24">
        <v>0</v>
      </c>
      <c r="J50" s="31">
        <f>'по 6-10'!J50+'по 0,4'!J47</f>
        <v>0</v>
      </c>
      <c r="K50" s="31">
        <f>'по 6-10'!K50+'по 0,4'!K47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>
      <c r="A51" s="18"/>
      <c r="B51" s="18"/>
      <c r="C51" s="19" t="s">
        <v>49</v>
      </c>
      <c r="D51" s="31">
        <f>'по 6-10'!D51+'по 0,4'!D48</f>
        <v>1</v>
      </c>
      <c r="E51" s="31">
        <f>'по 6-10'!E51+'по 0,4'!E48</f>
        <v>150</v>
      </c>
      <c r="F51" s="31">
        <f>'по 6-10'!F51+'по 0,4'!F48</f>
        <v>0</v>
      </c>
      <c r="G51" s="31">
        <f>'по 6-10'!G51+'по 0,4'!G48</f>
        <v>0</v>
      </c>
      <c r="H51" s="24">
        <v>0</v>
      </c>
      <c r="I51" s="24">
        <v>0</v>
      </c>
      <c r="J51" s="31">
        <f>'по 6-10'!J51+'по 0,4'!J48</f>
        <v>0</v>
      </c>
      <c r="K51" s="31">
        <f>'по 6-10'!K51+'по 0,4'!K48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>
      <c r="A52" s="18"/>
      <c r="B52" s="18"/>
      <c r="C52" s="20" t="s">
        <v>30</v>
      </c>
      <c r="D52" s="29">
        <f>D40+D41+D42+D43+D44+D45+D46+D47+D48+D49+D50+D51</f>
        <v>18</v>
      </c>
      <c r="E52" s="29">
        <f aca="true" t="shared" si="2" ref="E52:Q52">E40+E41+E42+E43+E44+E45+E46+E47+E48+E49+E50+E51</f>
        <v>612</v>
      </c>
      <c r="F52" s="29">
        <f t="shared" si="2"/>
        <v>0</v>
      </c>
      <c r="G52" s="29">
        <f t="shared" si="2"/>
        <v>0</v>
      </c>
      <c r="H52" s="29">
        <f t="shared" si="2"/>
        <v>0</v>
      </c>
      <c r="I52" s="29">
        <f t="shared" si="2"/>
        <v>0</v>
      </c>
      <c r="J52" s="29">
        <f t="shared" si="2"/>
        <v>0</v>
      </c>
      <c r="K52" s="29">
        <f t="shared" si="2"/>
        <v>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>
      <c r="A53" s="18"/>
      <c r="B53" s="18"/>
      <c r="C53" s="115" t="s">
        <v>50</v>
      </c>
      <c r="D53" s="115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9" t="s">
        <v>51</v>
      </c>
      <c r="D54" s="31">
        <f>'по 6-10'!D54+'по 0,4'!D51</f>
        <v>2</v>
      </c>
      <c r="E54" s="31">
        <f>'по 6-10'!E54+'по 0,4'!E51</f>
        <v>262</v>
      </c>
      <c r="F54" s="31">
        <f>'по 6-10'!F54+'по 0,4'!F51</f>
        <v>0</v>
      </c>
      <c r="G54" s="31">
        <f>'по 6-10'!G54+'по 0,4'!G51</f>
        <v>0</v>
      </c>
      <c r="H54" s="24">
        <v>2</v>
      </c>
      <c r="I54" s="24">
        <v>350</v>
      </c>
      <c r="J54" s="31">
        <f>'по 6-10'!J54+'по 0,4'!J51</f>
        <v>0</v>
      </c>
      <c r="K54" s="31">
        <f>'по 6-10'!K54+'по 0,4'!K51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>
      <c r="A55" s="18"/>
      <c r="B55" s="18"/>
      <c r="C55" s="19" t="s">
        <v>52</v>
      </c>
      <c r="D55" s="31">
        <f>'по 6-10'!D55+'по 0,4'!D52</f>
        <v>0</v>
      </c>
      <c r="E55" s="31">
        <f>'по 6-10'!E55+'по 0,4'!E52</f>
        <v>0</v>
      </c>
      <c r="F55" s="31">
        <f>'по 6-10'!F55+'по 0,4'!F52</f>
        <v>0</v>
      </c>
      <c r="G55" s="31">
        <f>'по 6-10'!G55+'по 0,4'!G52</f>
        <v>0</v>
      </c>
      <c r="H55" s="24">
        <v>0</v>
      </c>
      <c r="I55" s="24">
        <v>0</v>
      </c>
      <c r="J55" s="31">
        <f>'по 6-10'!J55+'по 0,4'!J52</f>
        <v>0</v>
      </c>
      <c r="K55" s="31">
        <f>'по 6-10'!K55+'по 0,4'!K52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>
      <c r="A56" s="18"/>
      <c r="B56" s="18"/>
      <c r="C56" s="19" t="s">
        <v>53</v>
      </c>
      <c r="D56" s="31">
        <f>'по 6-10'!D56+'по 0,4'!D53</f>
        <v>2</v>
      </c>
      <c r="E56" s="31">
        <f>'по 6-10'!E56+'по 0,4'!E53</f>
        <v>22</v>
      </c>
      <c r="F56" s="31">
        <f>'по 6-10'!F56+'по 0,4'!F53</f>
        <v>0</v>
      </c>
      <c r="G56" s="31">
        <f>'по 6-10'!G56+'по 0,4'!G53</f>
        <v>0</v>
      </c>
      <c r="H56" s="24">
        <v>0</v>
      </c>
      <c r="I56" s="24">
        <v>0</v>
      </c>
      <c r="J56" s="31">
        <f>'по 6-10'!J56+'по 0,4'!J53</f>
        <v>0</v>
      </c>
      <c r="K56" s="31">
        <f>'по 6-10'!K56+'по 0,4'!K53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>
      <c r="A57" s="18"/>
      <c r="B57" s="18"/>
      <c r="C57" s="19" t="s">
        <v>54</v>
      </c>
      <c r="D57" s="31">
        <f>'по 6-10'!D57+'по 0,4'!D54</f>
        <v>0</v>
      </c>
      <c r="E57" s="31">
        <f>'по 6-10'!E57+'по 0,4'!E54</f>
        <v>0</v>
      </c>
      <c r="F57" s="31">
        <f>'по 6-10'!F57+'по 0,4'!F54</f>
        <v>0</v>
      </c>
      <c r="G57" s="31">
        <f>'по 6-10'!G57+'по 0,4'!G54</f>
        <v>0</v>
      </c>
      <c r="H57" s="24">
        <v>0</v>
      </c>
      <c r="I57" s="24">
        <v>0</v>
      </c>
      <c r="J57" s="31">
        <f>'по 6-10'!J57+'по 0,4'!J54</f>
        <v>0</v>
      </c>
      <c r="K57" s="31">
        <f>'по 6-10'!K57+'по 0,4'!K54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>
      <c r="A58" s="18"/>
      <c r="B58" s="18"/>
      <c r="C58" s="19" t="s">
        <v>55</v>
      </c>
      <c r="D58" s="31">
        <f>'по 6-10'!D58+'по 0,4'!D55</f>
        <v>1</v>
      </c>
      <c r="E58" s="31">
        <f>'по 6-10'!E58+'по 0,4'!E55</f>
        <v>5</v>
      </c>
      <c r="F58" s="31">
        <f>'по 6-10'!F58+'по 0,4'!F55</f>
        <v>0</v>
      </c>
      <c r="G58" s="31">
        <f>'по 6-10'!G58+'по 0,4'!G55</f>
        <v>0</v>
      </c>
      <c r="H58" s="24">
        <v>0</v>
      </c>
      <c r="I58" s="24">
        <v>0</v>
      </c>
      <c r="J58" s="31">
        <f>'по 6-10'!J58+'по 0,4'!J55</f>
        <v>0</v>
      </c>
      <c r="K58" s="31">
        <f>'по 6-10'!K58+'по 0,4'!K55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>
      <c r="A59" s="18"/>
      <c r="B59" s="18"/>
      <c r="C59" s="19" t="s">
        <v>56</v>
      </c>
      <c r="D59" s="31">
        <f>'по 6-10'!D59+'по 0,4'!D56</f>
        <v>2</v>
      </c>
      <c r="E59" s="31">
        <f>'по 6-10'!E59+'по 0,4'!E56</f>
        <v>91</v>
      </c>
      <c r="F59" s="31">
        <f>'по 6-10'!F59+'по 0,4'!F56</f>
        <v>0</v>
      </c>
      <c r="G59" s="31">
        <f>'по 6-10'!G59+'по 0,4'!G56</f>
        <v>0</v>
      </c>
      <c r="H59" s="24">
        <v>2</v>
      </c>
      <c r="I59" s="24">
        <v>395</v>
      </c>
      <c r="J59" s="31">
        <f>'по 6-10'!J59+'по 0,4'!J56</f>
        <v>0</v>
      </c>
      <c r="K59" s="31">
        <f>'по 6-10'!K59+'по 0,4'!K56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>
      <c r="A60" s="18"/>
      <c r="B60" s="18"/>
      <c r="C60" s="19" t="s">
        <v>57</v>
      </c>
      <c r="D60" s="31">
        <f>'по 6-10'!D60+'по 0,4'!D57</f>
        <v>3</v>
      </c>
      <c r="E60" s="31">
        <f>'по 6-10'!E60+'по 0,4'!E57</f>
        <v>215</v>
      </c>
      <c r="F60" s="31">
        <f>'по 6-10'!F60+'по 0,4'!F57</f>
        <v>0</v>
      </c>
      <c r="G60" s="31">
        <f>'по 6-10'!G60+'по 0,4'!G57</f>
        <v>0</v>
      </c>
      <c r="H60" s="24">
        <v>0</v>
      </c>
      <c r="I60" s="24">
        <v>0</v>
      </c>
      <c r="J60" s="31">
        <f>'по 6-10'!J60+'по 0,4'!J57</f>
        <v>0</v>
      </c>
      <c r="K60" s="31">
        <f>'по 6-10'!K60+'по 0,4'!K57</f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>
      <c r="A61" s="18"/>
      <c r="B61" s="18"/>
      <c r="C61" s="19" t="s">
        <v>58</v>
      </c>
      <c r="D61" s="31">
        <f>'по 6-10'!D61+'по 0,4'!D58</f>
        <v>0</v>
      </c>
      <c r="E61" s="31">
        <f>'по 6-10'!E61+'по 0,4'!E58</f>
        <v>0</v>
      </c>
      <c r="F61" s="31">
        <f>'по 6-10'!F61+'по 0,4'!F58</f>
        <v>0</v>
      </c>
      <c r="G61" s="31">
        <f>'по 6-10'!G61+'по 0,4'!G58</f>
        <v>0</v>
      </c>
      <c r="H61" s="24">
        <v>0</v>
      </c>
      <c r="I61" s="24">
        <v>0</v>
      </c>
      <c r="J61" s="31">
        <f>'по 6-10'!J61+'по 0,4'!J58</f>
        <v>0</v>
      </c>
      <c r="K61" s="31">
        <f>'по 6-10'!K61+'по 0,4'!K58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>
      <c r="A62" s="18"/>
      <c r="B62" s="18"/>
      <c r="C62" s="19" t="s">
        <v>59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24">
        <v>0</v>
      </c>
      <c r="I62" s="24">
        <v>0</v>
      </c>
      <c r="J62" s="31">
        <f>'по 6-10'!J62+'по 0,4'!J59</f>
        <v>0</v>
      </c>
      <c r="K62" s="31">
        <f>'по 6-10'!K62+'по 0,4'!K59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>
      <c r="A63" s="18"/>
      <c r="B63" s="18"/>
      <c r="C63" s="19" t="s">
        <v>30</v>
      </c>
      <c r="D63" s="29">
        <f>D54+D55+D56+D57+D58+D59+D60+D61+D62</f>
        <v>10</v>
      </c>
      <c r="E63" s="29">
        <f aca="true" t="shared" si="3" ref="E63:Q63">E54+E55+E56+E57+E58+E59+E60+E61+E62</f>
        <v>595</v>
      </c>
      <c r="F63" s="29">
        <f t="shared" si="3"/>
        <v>0</v>
      </c>
      <c r="G63" s="29">
        <f t="shared" si="3"/>
        <v>0</v>
      </c>
      <c r="H63" s="29">
        <f t="shared" si="3"/>
        <v>4</v>
      </c>
      <c r="I63" s="29">
        <f t="shared" si="3"/>
        <v>745</v>
      </c>
      <c r="J63" s="29">
        <f t="shared" si="3"/>
        <v>0</v>
      </c>
      <c r="K63" s="29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>
      <c r="A64" s="18"/>
      <c r="B64" s="18"/>
      <c r="C64" s="115" t="s">
        <v>60</v>
      </c>
      <c r="D64" s="115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9" t="s">
        <v>61</v>
      </c>
      <c r="D65" s="31">
        <f>'по 6-10'!D64+'по 0,4'!D61</f>
        <v>92</v>
      </c>
      <c r="E65" s="31">
        <f>'по 6-10'!E64+'по 0,4'!E61</f>
        <v>3732.5</v>
      </c>
      <c r="F65" s="31">
        <f>'по 6-10'!F64+'по 0,4'!F61</f>
        <v>1</v>
      </c>
      <c r="G65" s="31">
        <f>'по 6-10'!G64+'по 0,4'!G61</f>
        <v>20</v>
      </c>
      <c r="H65" s="24">
        <v>0</v>
      </c>
      <c r="I65" s="24">
        <v>0</v>
      </c>
      <c r="J65" s="31">
        <f>'по 6-10'!J64+'по 0,4'!J61</f>
        <v>0</v>
      </c>
      <c r="K65" s="31">
        <f>'по 6-10'!K64+'по 0,4'!K61</f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>
      <c r="A66" s="18"/>
      <c r="B66" s="18"/>
      <c r="C66" s="19" t="s">
        <v>62</v>
      </c>
      <c r="D66" s="31">
        <f>'по 6-10'!D65+'по 0,4'!D62</f>
        <v>0</v>
      </c>
      <c r="E66" s="31">
        <f>'по 6-10'!E65+'по 0,4'!E62</f>
        <v>0</v>
      </c>
      <c r="F66" s="31">
        <f>'по 6-10'!F65+'по 0,4'!F62</f>
        <v>0</v>
      </c>
      <c r="G66" s="31">
        <f>'по 6-10'!G65+'по 0,4'!G62</f>
        <v>0</v>
      </c>
      <c r="H66" s="24">
        <v>0</v>
      </c>
      <c r="I66" s="24">
        <v>0</v>
      </c>
      <c r="J66" s="31">
        <f>'по 6-10'!J65+'по 0,4'!J62</f>
        <v>0</v>
      </c>
      <c r="K66" s="31">
        <f>'по 6-10'!K65+'по 0,4'!K62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>
      <c r="A67" s="18"/>
      <c r="B67" s="18"/>
      <c r="C67" s="19" t="s">
        <v>63</v>
      </c>
      <c r="D67" s="31">
        <f>'по 6-10'!D66+'по 0,4'!D63</f>
        <v>6</v>
      </c>
      <c r="E67" s="31">
        <f>'по 6-10'!E66+'по 0,4'!E63</f>
        <v>100</v>
      </c>
      <c r="F67" s="31">
        <f>'по 6-10'!F66+'по 0,4'!F63</f>
        <v>0</v>
      </c>
      <c r="G67" s="31">
        <f>'по 6-10'!G66+'по 0,4'!G63</f>
        <v>0</v>
      </c>
      <c r="H67" s="24">
        <v>0</v>
      </c>
      <c r="I67" s="24">
        <v>0</v>
      </c>
      <c r="J67" s="31">
        <f>'по 6-10'!J66+'по 0,4'!J63</f>
        <v>0</v>
      </c>
      <c r="K67" s="31">
        <f>'по 6-10'!K66+'по 0,4'!K63</f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>
      <c r="A68" s="18"/>
      <c r="B68" s="18"/>
      <c r="C68" s="19" t="s">
        <v>64</v>
      </c>
      <c r="D68" s="31">
        <f>'по 6-10'!D67+'по 0,4'!D64</f>
        <v>4</v>
      </c>
      <c r="E68" s="31">
        <f>'по 6-10'!E67+'по 0,4'!E64</f>
        <v>272</v>
      </c>
      <c r="F68" s="31">
        <f>'по 6-10'!F67+'по 0,4'!F64</f>
        <v>0</v>
      </c>
      <c r="G68" s="31">
        <f>'по 6-10'!G67+'по 0,4'!G64</f>
        <v>0</v>
      </c>
      <c r="H68" s="24">
        <v>0</v>
      </c>
      <c r="I68" s="24">
        <v>0</v>
      </c>
      <c r="J68" s="31">
        <f>'по 6-10'!J67+'по 0,4'!J64</f>
        <v>0</v>
      </c>
      <c r="K68" s="31">
        <f>'по 6-10'!K67+'по 0,4'!K64</f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>
      <c r="A69" s="18"/>
      <c r="B69" s="18"/>
      <c r="C69" s="19" t="s">
        <v>65</v>
      </c>
      <c r="D69" s="31">
        <f>'по 6-10'!D68+'по 0,4'!D65</f>
        <v>0</v>
      </c>
      <c r="E69" s="31">
        <f>'по 6-10'!E68+'по 0,4'!E65</f>
        <v>0</v>
      </c>
      <c r="F69" s="31">
        <f>'по 6-10'!F68+'по 0,4'!F65</f>
        <v>0</v>
      </c>
      <c r="G69" s="31">
        <f>'по 6-10'!G68+'по 0,4'!G65</f>
        <v>0</v>
      </c>
      <c r="H69" s="24">
        <v>0</v>
      </c>
      <c r="I69" s="24">
        <v>0</v>
      </c>
      <c r="J69" s="31">
        <f>'по 6-10'!J68+'по 0,4'!J65</f>
        <v>0</v>
      </c>
      <c r="K69" s="31">
        <f>'по 6-10'!K68+'по 0,4'!K65</f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>
      <c r="A70" s="18"/>
      <c r="B70" s="18"/>
      <c r="C70" s="20" t="s">
        <v>30</v>
      </c>
      <c r="D70" s="29">
        <f>D65+D66+D67+D68+D69</f>
        <v>102</v>
      </c>
      <c r="E70" s="29">
        <f aca="true" t="shared" si="4" ref="E70:Q70">E65+E66+E67+E68+E69</f>
        <v>4104.5</v>
      </c>
      <c r="F70" s="29">
        <f t="shared" si="4"/>
        <v>1</v>
      </c>
      <c r="G70" s="29">
        <f t="shared" si="4"/>
        <v>20</v>
      </c>
      <c r="H70" s="29">
        <f t="shared" si="4"/>
        <v>0</v>
      </c>
      <c r="I70" s="29">
        <f t="shared" si="4"/>
        <v>0</v>
      </c>
      <c r="J70" s="29">
        <f t="shared" si="4"/>
        <v>0</v>
      </c>
      <c r="K70" s="29">
        <f t="shared" si="4"/>
        <v>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>
      <c r="A71" s="18"/>
      <c r="B71" s="18"/>
      <c r="C71" s="115" t="s">
        <v>66</v>
      </c>
      <c r="D71" s="115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>
      <c r="A72" s="18"/>
      <c r="B72" s="18"/>
      <c r="C72" s="19" t="s">
        <v>67</v>
      </c>
      <c r="D72" s="31">
        <f>'по 6-10'!D71+'по 0,4'!D68</f>
        <v>0</v>
      </c>
      <c r="E72" s="31">
        <f>'по 6-10'!E71+'по 0,4'!E68</f>
        <v>0</v>
      </c>
      <c r="F72" s="31">
        <f>'по 6-10'!F71+'по 0,4'!F68</f>
        <v>0</v>
      </c>
      <c r="G72" s="31">
        <f>'по 6-10'!G71+'по 0,4'!G68</f>
        <v>0</v>
      </c>
      <c r="H72" s="24">
        <v>0</v>
      </c>
      <c r="I72" s="24">
        <v>0</v>
      </c>
      <c r="J72" s="31">
        <f>'по 6-10'!J71+'по 0,4'!J68</f>
        <v>0</v>
      </c>
      <c r="K72" s="31">
        <f>'по 6-10'!K71+'по 0,4'!K68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>
      <c r="A73" s="18"/>
      <c r="B73" s="18"/>
      <c r="C73" s="19" t="s">
        <v>68</v>
      </c>
      <c r="D73" s="31">
        <f>'по 6-10'!D72+'по 0,4'!D69</f>
        <v>1</v>
      </c>
      <c r="E73" s="31">
        <f>'по 6-10'!E72+'по 0,4'!E69</f>
        <v>8</v>
      </c>
      <c r="F73" s="31">
        <f>'по 6-10'!F72+'по 0,4'!F69</f>
        <v>0</v>
      </c>
      <c r="G73" s="31">
        <f>'по 6-10'!G72+'по 0,4'!G69</f>
        <v>0</v>
      </c>
      <c r="H73" s="24">
        <v>0</v>
      </c>
      <c r="I73" s="24">
        <v>0</v>
      </c>
      <c r="J73" s="31">
        <f>'по 6-10'!J72+'по 0,4'!J69</f>
        <v>0</v>
      </c>
      <c r="K73" s="31">
        <f>'по 6-10'!K72+'по 0,4'!K69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>
      <c r="A74" s="18"/>
      <c r="B74" s="18"/>
      <c r="C74" s="19" t="s">
        <v>69</v>
      </c>
      <c r="D74" s="31">
        <f>'по 6-10'!D73+'по 0,4'!D70</f>
        <v>0</v>
      </c>
      <c r="E74" s="31">
        <f>'по 6-10'!E73+'по 0,4'!E70</f>
        <v>0</v>
      </c>
      <c r="F74" s="31">
        <f>'по 6-10'!F73+'по 0,4'!F70</f>
        <v>0</v>
      </c>
      <c r="G74" s="31">
        <f>'по 6-10'!G73+'по 0,4'!G70</f>
        <v>0</v>
      </c>
      <c r="H74" s="24">
        <v>1</v>
      </c>
      <c r="I74" s="24">
        <v>5.6</v>
      </c>
      <c r="J74" s="31">
        <f>'по 6-10'!J73+'по 0,4'!J70</f>
        <v>0</v>
      </c>
      <c r="K74" s="31">
        <f>'по 6-10'!K73+'по 0,4'!K70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>
      <c r="A75" s="18"/>
      <c r="B75" s="18"/>
      <c r="C75" s="19" t="s">
        <v>70</v>
      </c>
      <c r="D75" s="31" t="e">
        <f>'по 6-10'!#REF!+'по 0,4'!#REF!</f>
        <v>#REF!</v>
      </c>
      <c r="E75" s="31" t="e">
        <f>'по 6-10'!#REF!+'по 0,4'!#REF!</f>
        <v>#REF!</v>
      </c>
      <c r="F75" s="31" t="e">
        <f>'по 6-10'!#REF!+'по 0,4'!#REF!</f>
        <v>#REF!</v>
      </c>
      <c r="G75" s="31" t="e">
        <f>'по 6-10'!#REF!+'по 0,4'!#REF!</f>
        <v>#REF!</v>
      </c>
      <c r="H75" s="24">
        <v>1</v>
      </c>
      <c r="I75" s="24">
        <v>6</v>
      </c>
      <c r="J75" s="31" t="e">
        <f>'по 6-10'!#REF!+'по 0,4'!#REF!</f>
        <v>#REF!</v>
      </c>
      <c r="K75" s="31" t="e">
        <f>'по 6-10'!#REF!+'по 0,4'!#REF!</f>
        <v>#REF!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>
      <c r="A76" s="18"/>
      <c r="B76" s="18"/>
      <c r="C76" s="19" t="s">
        <v>71</v>
      </c>
      <c r="D76" s="31">
        <f>'по 6-10'!D74+'по 0,4'!D71</f>
        <v>0</v>
      </c>
      <c r="E76" s="31">
        <f>'по 6-10'!E74+'по 0,4'!E71</f>
        <v>0</v>
      </c>
      <c r="F76" s="31">
        <f>'по 6-10'!F74+'по 0,4'!F71</f>
        <v>0</v>
      </c>
      <c r="G76" s="31">
        <f>'по 6-10'!G74+'по 0,4'!G71</f>
        <v>0</v>
      </c>
      <c r="H76" s="24">
        <v>0</v>
      </c>
      <c r="I76" s="24">
        <v>0</v>
      </c>
      <c r="J76" s="31">
        <f>'по 6-10'!J74+'по 0,4'!J71</f>
        <v>0</v>
      </c>
      <c r="K76" s="31">
        <f>'по 6-10'!K74+'по 0,4'!K71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>
      <c r="A77" s="18"/>
      <c r="B77" s="18"/>
      <c r="C77" s="19" t="s">
        <v>72</v>
      </c>
      <c r="D77" s="31">
        <f>'по 6-10'!D75+'по 0,4'!D72</f>
        <v>0</v>
      </c>
      <c r="E77" s="31">
        <f>'по 6-10'!E75+'по 0,4'!E72</f>
        <v>0</v>
      </c>
      <c r="F77" s="31">
        <f>'по 6-10'!F75+'по 0,4'!F72</f>
        <v>0</v>
      </c>
      <c r="G77" s="31">
        <f>'по 6-10'!G75+'по 0,4'!G72</f>
        <v>0</v>
      </c>
      <c r="H77" s="24">
        <v>0</v>
      </c>
      <c r="I77" s="24">
        <v>0</v>
      </c>
      <c r="J77" s="31">
        <f>'по 6-10'!J75+'по 0,4'!J72</f>
        <v>0</v>
      </c>
      <c r="K77" s="31">
        <f>'по 6-10'!K75+'по 0,4'!K72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>
      <c r="A78" s="18"/>
      <c r="B78" s="18"/>
      <c r="C78" s="20" t="s">
        <v>30</v>
      </c>
      <c r="D78" s="29" t="e">
        <f>D72+D73+D74+D75+D76+D77</f>
        <v>#REF!</v>
      </c>
      <c r="E78" s="29" t="e">
        <f aca="true" t="shared" si="5" ref="E78:Q78">E72+E73+E74+E75+E76+E77</f>
        <v>#REF!</v>
      </c>
      <c r="F78" s="29" t="e">
        <f t="shared" si="5"/>
        <v>#REF!</v>
      </c>
      <c r="G78" s="29" t="e">
        <f t="shared" si="5"/>
        <v>#REF!</v>
      </c>
      <c r="H78" s="29">
        <f t="shared" si="5"/>
        <v>2</v>
      </c>
      <c r="I78" s="29">
        <f t="shared" si="5"/>
        <v>11.6</v>
      </c>
      <c r="J78" s="29" t="e">
        <f t="shared" si="5"/>
        <v>#REF!</v>
      </c>
      <c r="K78" s="29" t="e">
        <f t="shared" si="5"/>
        <v>#REF!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>
      <c r="A79" s="18"/>
      <c r="B79" s="18"/>
      <c r="C79" s="115" t="s">
        <v>73</v>
      </c>
      <c r="D79" s="115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>
      <c r="A80" s="18"/>
      <c r="B80" s="18"/>
      <c r="C80" s="19" t="s">
        <v>74</v>
      </c>
      <c r="D80" s="31">
        <f>'по 6-10'!D78+'по 0,4'!D75</f>
        <v>0</v>
      </c>
      <c r="E80" s="31">
        <f>'по 6-10'!E78+'по 0,4'!E75</f>
        <v>0</v>
      </c>
      <c r="F80" s="31">
        <f>'по 6-10'!F78+'по 0,4'!F75</f>
        <v>0</v>
      </c>
      <c r="G80" s="31">
        <f>'по 6-10'!G78+'по 0,4'!G75</f>
        <v>0</v>
      </c>
      <c r="H80" s="24">
        <v>0</v>
      </c>
      <c r="I80" s="24">
        <v>0</v>
      </c>
      <c r="J80" s="31">
        <f>'по 6-10'!J78+'по 0,4'!J75</f>
        <v>0</v>
      </c>
      <c r="K80" s="31">
        <f>'по 6-10'!K78+'по 0,4'!K75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>
      <c r="A81" s="18"/>
      <c r="B81" s="18"/>
      <c r="C81" s="19" t="s">
        <v>75</v>
      </c>
      <c r="D81" s="31">
        <f>'по 6-10'!D79+'по 0,4'!D76</f>
        <v>2</v>
      </c>
      <c r="E81" s="31">
        <f>'по 6-10'!E79+'по 0,4'!E76</f>
        <v>19</v>
      </c>
      <c r="F81" s="31">
        <f>'по 6-10'!F79+'по 0,4'!F76</f>
        <v>0</v>
      </c>
      <c r="G81" s="31">
        <f>'по 6-10'!G79+'по 0,4'!G76</f>
        <v>0</v>
      </c>
      <c r="H81" s="24">
        <v>1</v>
      </c>
      <c r="I81" s="24">
        <v>5</v>
      </c>
      <c r="J81" s="31">
        <f>'по 6-10'!J79+'по 0,4'!J76</f>
        <v>0</v>
      </c>
      <c r="K81" s="31">
        <f>'по 6-10'!K79+'по 0,4'!K76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>
      <c r="A82" s="18"/>
      <c r="B82" s="18"/>
      <c r="C82" s="19" t="s">
        <v>76</v>
      </c>
      <c r="D82" s="31">
        <f>'по 6-10'!D80+'по 0,4'!D77</f>
        <v>4</v>
      </c>
      <c r="E82" s="31">
        <f>'по 6-10'!E80+'по 0,4'!E77</f>
        <v>150</v>
      </c>
      <c r="F82" s="31">
        <f>'по 6-10'!F80+'по 0,4'!F77</f>
        <v>0</v>
      </c>
      <c r="G82" s="31">
        <f>'по 6-10'!G80+'по 0,4'!G77</f>
        <v>0</v>
      </c>
      <c r="H82" s="24">
        <v>0</v>
      </c>
      <c r="I82" s="24">
        <v>0</v>
      </c>
      <c r="J82" s="31">
        <f>'по 6-10'!J80+'по 0,4'!J77</f>
        <v>0</v>
      </c>
      <c r="K82" s="31">
        <f>'по 6-10'!K80+'по 0,4'!K77</f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>
      <c r="A83" s="18"/>
      <c r="B83" s="18"/>
      <c r="C83" s="19" t="s">
        <v>77</v>
      </c>
      <c r="D83" s="31">
        <f>'по 6-10'!D81+'по 0,4'!D78</f>
        <v>1</v>
      </c>
      <c r="E83" s="31">
        <f>'по 6-10'!E81+'по 0,4'!E78</f>
        <v>60</v>
      </c>
      <c r="F83" s="31">
        <f>'по 6-10'!F81+'по 0,4'!F78</f>
        <v>0</v>
      </c>
      <c r="G83" s="31">
        <f>'по 6-10'!G81+'по 0,4'!G78</f>
        <v>0</v>
      </c>
      <c r="H83" s="24">
        <v>0</v>
      </c>
      <c r="I83" s="24">
        <v>0</v>
      </c>
      <c r="J83" s="31">
        <f>'по 6-10'!J81+'по 0,4'!J78</f>
        <v>0</v>
      </c>
      <c r="K83" s="31">
        <f>'по 6-10'!K81+'по 0,4'!K78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>
      <c r="A84" s="18"/>
      <c r="B84" s="18"/>
      <c r="C84" s="19" t="s">
        <v>78</v>
      </c>
      <c r="D84" s="31">
        <f>'по 6-10'!D82+'по 0,4'!D79</f>
        <v>0</v>
      </c>
      <c r="E84" s="31">
        <f>'по 6-10'!E82+'по 0,4'!E79</f>
        <v>0</v>
      </c>
      <c r="F84" s="31">
        <f>'по 6-10'!F82+'по 0,4'!F79</f>
        <v>0</v>
      </c>
      <c r="G84" s="31">
        <f>'по 6-10'!G82+'по 0,4'!G79</f>
        <v>0</v>
      </c>
      <c r="H84" s="24">
        <v>0</v>
      </c>
      <c r="I84" s="24">
        <v>0</v>
      </c>
      <c r="J84" s="31">
        <f>'по 6-10'!J82+'по 0,4'!J79</f>
        <v>0</v>
      </c>
      <c r="K84" s="31">
        <f>'по 6-10'!K82+'по 0,4'!K79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>
      <c r="A85" s="18"/>
      <c r="B85" s="18"/>
      <c r="C85" s="19" t="s">
        <v>79</v>
      </c>
      <c r="D85" s="31">
        <f>'по 6-10'!D83+'по 0,4'!D80</f>
        <v>3</v>
      </c>
      <c r="E85" s="31">
        <f>'по 6-10'!E83+'по 0,4'!E80</f>
        <v>35</v>
      </c>
      <c r="F85" s="31">
        <f>'по 6-10'!F83+'по 0,4'!F80</f>
        <v>0</v>
      </c>
      <c r="G85" s="31">
        <f>'по 6-10'!G83+'по 0,4'!G80</f>
        <v>0</v>
      </c>
      <c r="H85" s="24">
        <v>0</v>
      </c>
      <c r="I85" s="24">
        <v>0</v>
      </c>
      <c r="J85" s="31">
        <f>'по 6-10'!J83+'по 0,4'!J80</f>
        <v>0</v>
      </c>
      <c r="K85" s="31">
        <f>'по 6-10'!K83+'по 0,4'!K80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>
      <c r="A86" s="18"/>
      <c r="B86" s="18"/>
      <c r="C86" s="19" t="s">
        <v>80</v>
      </c>
      <c r="D86" s="31">
        <f>'по 6-10'!D84+'по 0,4'!D81</f>
        <v>1</v>
      </c>
      <c r="E86" s="31">
        <f>'по 6-10'!E84+'по 0,4'!E81</f>
        <v>170</v>
      </c>
      <c r="F86" s="31">
        <f>'по 6-10'!F84+'по 0,4'!F81</f>
        <v>0</v>
      </c>
      <c r="G86" s="31">
        <f>'по 6-10'!G84+'по 0,4'!G81</f>
        <v>0</v>
      </c>
      <c r="H86" s="24">
        <v>0</v>
      </c>
      <c r="I86" s="24">
        <v>0</v>
      </c>
      <c r="J86" s="31">
        <f>'по 6-10'!J84+'по 0,4'!J81</f>
        <v>0</v>
      </c>
      <c r="K86" s="31">
        <f>'по 6-10'!K84+'по 0,4'!K81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>
      <c r="A87" s="18"/>
      <c r="B87" s="18"/>
      <c r="C87" s="19" t="s">
        <v>81</v>
      </c>
      <c r="D87" s="31">
        <f>'по 6-10'!D85+'по 0,4'!D82</f>
        <v>3</v>
      </c>
      <c r="E87" s="31">
        <f>'по 6-10'!E85+'по 0,4'!E82</f>
        <v>35</v>
      </c>
      <c r="F87" s="31">
        <f>'по 6-10'!F85+'по 0,4'!F82</f>
        <v>1</v>
      </c>
      <c r="G87" s="31">
        <f>'по 6-10'!G85+'по 0,4'!G82</f>
        <v>15</v>
      </c>
      <c r="H87" s="24">
        <v>0</v>
      </c>
      <c r="I87" s="24">
        <v>0</v>
      </c>
      <c r="J87" s="31">
        <f>'по 6-10'!J85+'по 0,4'!J82</f>
        <v>0</v>
      </c>
      <c r="K87" s="31">
        <f>'по 6-10'!K85+'по 0,4'!K82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>
      <c r="A88" s="18"/>
      <c r="B88" s="18"/>
      <c r="C88" s="19" t="s">
        <v>82</v>
      </c>
      <c r="D88" s="31">
        <f>'по 6-10'!D86+'по 0,4'!D83</f>
        <v>0</v>
      </c>
      <c r="E88" s="31">
        <f>'по 6-10'!E86+'по 0,4'!E83</f>
        <v>0</v>
      </c>
      <c r="F88" s="31">
        <f>'по 6-10'!F86+'по 0,4'!F83</f>
        <v>0</v>
      </c>
      <c r="G88" s="31">
        <f>'по 6-10'!G86+'по 0,4'!G83</f>
        <v>0</v>
      </c>
      <c r="H88" s="24">
        <v>0</v>
      </c>
      <c r="I88" s="24">
        <v>0</v>
      </c>
      <c r="J88" s="31">
        <f>'по 6-10'!J86+'по 0,4'!J83</f>
        <v>0</v>
      </c>
      <c r="K88" s="31">
        <f>'по 6-10'!K86+'по 0,4'!K83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>
      <c r="A89" s="18"/>
      <c r="B89" s="18"/>
      <c r="C89" s="19" t="s">
        <v>83</v>
      </c>
      <c r="D89" s="31">
        <f>'по 6-10'!D87+'по 0,4'!D84</f>
        <v>0</v>
      </c>
      <c r="E89" s="31">
        <f>'по 6-10'!E87+'по 0,4'!E84</f>
        <v>0</v>
      </c>
      <c r="F89" s="31">
        <f>'по 6-10'!F87+'по 0,4'!F84</f>
        <v>0</v>
      </c>
      <c r="G89" s="31">
        <f>'по 6-10'!G87+'по 0,4'!G84</f>
        <v>0</v>
      </c>
      <c r="H89" s="24">
        <v>0</v>
      </c>
      <c r="I89" s="24">
        <v>0</v>
      </c>
      <c r="J89" s="31">
        <f>'по 6-10'!J87+'по 0,4'!J84</f>
        <v>0</v>
      </c>
      <c r="K89" s="31">
        <f>'по 6-10'!K87+'по 0,4'!K84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>
      <c r="A90" s="18"/>
      <c r="B90" s="18"/>
      <c r="C90" s="19" t="s">
        <v>84</v>
      </c>
      <c r="D90" s="31">
        <f>'по 6-10'!D88+'по 0,4'!D85</f>
        <v>0</v>
      </c>
      <c r="E90" s="31">
        <f>'по 6-10'!E88+'по 0,4'!E85</f>
        <v>0</v>
      </c>
      <c r="F90" s="31">
        <f>'по 6-10'!F88+'по 0,4'!F85</f>
        <v>0</v>
      </c>
      <c r="G90" s="31">
        <f>'по 6-10'!G88+'по 0,4'!G85</f>
        <v>0</v>
      </c>
      <c r="H90" s="24">
        <v>0</v>
      </c>
      <c r="I90" s="24">
        <v>0</v>
      </c>
      <c r="J90" s="31">
        <f>'по 6-10'!J88+'по 0,4'!J85</f>
        <v>0</v>
      </c>
      <c r="K90" s="31">
        <f>'по 6-10'!K88+'по 0,4'!K85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>
      <c r="A91" s="18"/>
      <c r="B91" s="18"/>
      <c r="C91" s="20" t="s">
        <v>30</v>
      </c>
      <c r="D91" s="29">
        <f>D80+D81+D82+D83+D84+D85+D86+D87+D88+D89+D90</f>
        <v>14</v>
      </c>
      <c r="E91" s="29">
        <f aca="true" t="shared" si="6" ref="E91:Q91">E80+E81+E82+E83+E84+E85+E86+E87+E88+E89+E90</f>
        <v>469</v>
      </c>
      <c r="F91" s="29">
        <f t="shared" si="6"/>
        <v>1</v>
      </c>
      <c r="G91" s="29">
        <f t="shared" si="6"/>
        <v>15</v>
      </c>
      <c r="H91" s="29">
        <f t="shared" si="6"/>
        <v>1</v>
      </c>
      <c r="I91" s="29">
        <f t="shared" si="6"/>
        <v>5</v>
      </c>
      <c r="J91" s="29">
        <f t="shared" si="6"/>
        <v>0</v>
      </c>
      <c r="K91" s="29">
        <f t="shared" si="6"/>
        <v>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>
      <c r="A92" s="18"/>
      <c r="B92" s="18"/>
      <c r="C92" s="115" t="s">
        <v>85</v>
      </c>
      <c r="D92" s="115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>
      <c r="A93" s="18"/>
      <c r="B93" s="18"/>
      <c r="C93" s="19" t="s">
        <v>86</v>
      </c>
      <c r="D93" s="31">
        <f>'по 6-10'!D91+'по 0,4'!D88</f>
        <v>0</v>
      </c>
      <c r="E93" s="31">
        <f>'по 6-10'!E91+'по 0,4'!E88</f>
        <v>0</v>
      </c>
      <c r="F93" s="31">
        <f>'по 6-10'!F91+'по 0,4'!F88</f>
        <v>0</v>
      </c>
      <c r="G93" s="31">
        <f>'по 6-10'!G91+'по 0,4'!G88</f>
        <v>0</v>
      </c>
      <c r="H93" s="24">
        <v>1</v>
      </c>
      <c r="I93" s="24">
        <v>15</v>
      </c>
      <c r="J93" s="31">
        <f>'по 6-10'!J91+'по 0,4'!J88</f>
        <v>0</v>
      </c>
      <c r="K93" s="31">
        <f>'по 6-10'!K91+'по 0,4'!K88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>
      <c r="A94" s="18"/>
      <c r="B94" s="18"/>
      <c r="C94" s="19" t="s">
        <v>87</v>
      </c>
      <c r="D94" s="31">
        <f>'по 6-10'!D92+'по 0,4'!D89</f>
        <v>2</v>
      </c>
      <c r="E94" s="31">
        <f>'по 6-10'!E92+'по 0,4'!E89</f>
        <v>32</v>
      </c>
      <c r="F94" s="31">
        <f>'по 6-10'!F92+'по 0,4'!F89</f>
        <v>0</v>
      </c>
      <c r="G94" s="31">
        <f>'по 6-10'!G92+'по 0,4'!G89</f>
        <v>0</v>
      </c>
      <c r="H94" s="24">
        <v>0</v>
      </c>
      <c r="I94" s="24">
        <v>0</v>
      </c>
      <c r="J94" s="31">
        <f>'по 6-10'!J92+'по 0,4'!J89</f>
        <v>0</v>
      </c>
      <c r="K94" s="31">
        <f>'по 6-10'!K92+'по 0,4'!K89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>
      <c r="A95" s="18"/>
      <c r="B95" s="18"/>
      <c r="C95" s="19" t="s">
        <v>88</v>
      </c>
      <c r="D95" s="31">
        <f>'по 6-10'!D93+'по 0,4'!D90</f>
        <v>0</v>
      </c>
      <c r="E95" s="31">
        <f>'по 6-10'!E93+'по 0,4'!E90</f>
        <v>0</v>
      </c>
      <c r="F95" s="31">
        <f>'по 6-10'!F93+'по 0,4'!F90</f>
        <v>0</v>
      </c>
      <c r="G95" s="31">
        <f>'по 6-10'!G93+'по 0,4'!G90</f>
        <v>0</v>
      </c>
      <c r="H95" s="24">
        <v>0</v>
      </c>
      <c r="I95" s="24">
        <v>0</v>
      </c>
      <c r="J95" s="31">
        <f>'по 6-10'!J93+'по 0,4'!J90</f>
        <v>0</v>
      </c>
      <c r="K95" s="31">
        <f>'по 6-10'!K93+'по 0,4'!K90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>
      <c r="A96" s="18"/>
      <c r="B96" s="18"/>
      <c r="C96" s="19" t="s">
        <v>72</v>
      </c>
      <c r="D96" s="31">
        <f>'по 6-10'!D94+'по 0,4'!D91</f>
        <v>0</v>
      </c>
      <c r="E96" s="31">
        <f>'по 6-10'!E94+'по 0,4'!E91</f>
        <v>0</v>
      </c>
      <c r="F96" s="31">
        <f>'по 6-10'!F94+'по 0,4'!F91</f>
        <v>0</v>
      </c>
      <c r="G96" s="31">
        <f>'по 6-10'!G94+'по 0,4'!G91</f>
        <v>0</v>
      </c>
      <c r="H96" s="24">
        <v>0</v>
      </c>
      <c r="I96" s="24">
        <v>0</v>
      </c>
      <c r="J96" s="31">
        <f>'по 6-10'!J94+'по 0,4'!J91</f>
        <v>0</v>
      </c>
      <c r="K96" s="31">
        <f>'по 6-10'!K94+'по 0,4'!K91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>
      <c r="A97" s="18"/>
      <c r="B97" s="18"/>
      <c r="C97" s="19" t="s">
        <v>89</v>
      </c>
      <c r="D97" s="31">
        <f>'по 6-10'!D95+'по 0,4'!D92</f>
        <v>0</v>
      </c>
      <c r="E97" s="31">
        <f>'по 6-10'!E95+'по 0,4'!E92</f>
        <v>0</v>
      </c>
      <c r="F97" s="31">
        <f>'по 6-10'!F95+'по 0,4'!F92</f>
        <v>0</v>
      </c>
      <c r="G97" s="31">
        <f>'по 6-10'!G95+'по 0,4'!G92</f>
        <v>0</v>
      </c>
      <c r="H97" s="24">
        <v>0</v>
      </c>
      <c r="I97" s="24">
        <v>0</v>
      </c>
      <c r="J97" s="31">
        <f>'по 6-10'!J95+'по 0,4'!J92</f>
        <v>0</v>
      </c>
      <c r="K97" s="31">
        <f>'по 6-10'!K95+'по 0,4'!K92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>
      <c r="A98" s="18"/>
      <c r="B98" s="18"/>
      <c r="C98" s="19" t="s">
        <v>90</v>
      </c>
      <c r="D98" s="31">
        <f>'по 6-10'!D96+'по 0,4'!D93</f>
        <v>2</v>
      </c>
      <c r="E98" s="31">
        <f>'по 6-10'!E96+'по 0,4'!E93</f>
        <v>22</v>
      </c>
      <c r="F98" s="31">
        <f>'по 6-10'!F96+'по 0,4'!F93</f>
        <v>1</v>
      </c>
      <c r="G98" s="31">
        <f>'по 6-10'!G96+'по 0,4'!G93</f>
        <v>7</v>
      </c>
      <c r="H98" s="24">
        <v>0</v>
      </c>
      <c r="I98" s="24">
        <v>0</v>
      </c>
      <c r="J98" s="31">
        <f>'по 6-10'!J96+'по 0,4'!J93</f>
        <v>0</v>
      </c>
      <c r="K98" s="31">
        <f>'по 6-10'!K96+'по 0,4'!K93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>
      <c r="A99" s="18"/>
      <c r="B99" s="18"/>
      <c r="C99" s="19" t="s">
        <v>91</v>
      </c>
      <c r="D99" s="31">
        <f>'по 6-10'!D97+'по 0,4'!D94</f>
        <v>0</v>
      </c>
      <c r="E99" s="31">
        <f>'по 6-10'!E97+'по 0,4'!E94</f>
        <v>0</v>
      </c>
      <c r="F99" s="31">
        <f>'по 6-10'!F97+'по 0,4'!F94</f>
        <v>0</v>
      </c>
      <c r="G99" s="31">
        <f>'по 6-10'!G97+'по 0,4'!G94</f>
        <v>0</v>
      </c>
      <c r="H99" s="24">
        <v>0</v>
      </c>
      <c r="I99" s="24">
        <v>0</v>
      </c>
      <c r="J99" s="31">
        <f>'по 6-10'!J97+'по 0,4'!J94</f>
        <v>0</v>
      </c>
      <c r="K99" s="31">
        <f>'по 6-10'!K97+'по 0,4'!K94</f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>
      <c r="A100" s="18"/>
      <c r="B100" s="18"/>
      <c r="C100" s="19" t="s">
        <v>92</v>
      </c>
      <c r="D100" s="31">
        <f>'по 6-10'!D98+'по 0,4'!D95</f>
        <v>0</v>
      </c>
      <c r="E100" s="31">
        <f>'по 6-10'!E98+'по 0,4'!E95</f>
        <v>0</v>
      </c>
      <c r="F100" s="31">
        <f>'по 6-10'!F98+'по 0,4'!F95</f>
        <v>0</v>
      </c>
      <c r="G100" s="31">
        <f>'по 6-10'!G98+'по 0,4'!G95</f>
        <v>0</v>
      </c>
      <c r="H100" s="24">
        <v>0</v>
      </c>
      <c r="I100" s="24">
        <v>0</v>
      </c>
      <c r="J100" s="31">
        <f>'по 6-10'!J98+'по 0,4'!J95</f>
        <v>0</v>
      </c>
      <c r="K100" s="31">
        <f>'по 6-10'!K98+'по 0,4'!K95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>
      <c r="A101" s="18"/>
      <c r="B101" s="18"/>
      <c r="C101" s="19" t="s">
        <v>93</v>
      </c>
      <c r="D101" s="31">
        <f>'по 6-10'!D99+'по 0,4'!D96</f>
        <v>0</v>
      </c>
      <c r="E101" s="31">
        <f>'по 6-10'!E99+'по 0,4'!E96</f>
        <v>0</v>
      </c>
      <c r="F101" s="31">
        <f>'по 6-10'!F99+'по 0,4'!F96</f>
        <v>0</v>
      </c>
      <c r="G101" s="31">
        <f>'по 6-10'!G99+'по 0,4'!G96</f>
        <v>0</v>
      </c>
      <c r="H101" s="24">
        <v>0</v>
      </c>
      <c r="I101" s="24">
        <v>0</v>
      </c>
      <c r="J101" s="31">
        <f>'по 6-10'!J99+'по 0,4'!J96</f>
        <v>0</v>
      </c>
      <c r="K101" s="31">
        <f>'по 6-10'!K99+'по 0,4'!K96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>
      <c r="A102" s="18"/>
      <c r="B102" s="18"/>
      <c r="C102" s="19" t="s">
        <v>30</v>
      </c>
      <c r="D102" s="29">
        <f>D93+D94+D95+D96+D97+D98+D99+D100+D101</f>
        <v>4</v>
      </c>
      <c r="E102" s="29">
        <f aca="true" t="shared" si="7" ref="E102:Q102">E93+E94+E95+E96+E97+E98+E99+E100+E101</f>
        <v>54</v>
      </c>
      <c r="F102" s="29">
        <f t="shared" si="7"/>
        <v>1</v>
      </c>
      <c r="G102" s="29">
        <f t="shared" si="7"/>
        <v>7</v>
      </c>
      <c r="H102" s="29">
        <f t="shared" si="7"/>
        <v>1</v>
      </c>
      <c r="I102" s="29">
        <f t="shared" si="7"/>
        <v>15</v>
      </c>
      <c r="J102" s="29">
        <f t="shared" si="7"/>
        <v>0</v>
      </c>
      <c r="K102" s="29">
        <f t="shared" si="7"/>
        <v>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>
      <c r="A103" s="18"/>
      <c r="B103" s="18"/>
      <c r="C103" s="115" t="s">
        <v>94</v>
      </c>
      <c r="D103" s="115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>
      <c r="A104" s="18"/>
      <c r="B104" s="18"/>
      <c r="C104" s="19" t="s">
        <v>95</v>
      </c>
      <c r="D104" s="31">
        <f>'по 6-10'!D102+'по 0,4'!D99</f>
        <v>0</v>
      </c>
      <c r="E104" s="31">
        <f>'по 6-10'!E102+'по 0,4'!E99</f>
        <v>0</v>
      </c>
      <c r="F104" s="31">
        <f>'по 6-10'!F102+'по 0,4'!F99</f>
        <v>0</v>
      </c>
      <c r="G104" s="31">
        <f>'по 6-10'!G102+'по 0,4'!G99</f>
        <v>0</v>
      </c>
      <c r="H104" s="24">
        <v>1</v>
      </c>
      <c r="I104" s="24">
        <v>15</v>
      </c>
      <c r="J104" s="31">
        <f>'по 6-10'!J102+'по 0,4'!J99</f>
        <v>0</v>
      </c>
      <c r="K104" s="31">
        <f>'по 6-10'!K102+'по 0,4'!K99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>
      <c r="A105" s="18"/>
      <c r="B105" s="18"/>
      <c r="C105" s="19" t="s">
        <v>96</v>
      </c>
      <c r="D105" s="31">
        <f>'по 6-10'!D103+'по 0,4'!D100</f>
        <v>18</v>
      </c>
      <c r="E105" s="31">
        <f>'по 6-10'!E103+'по 0,4'!E100</f>
        <v>973.5</v>
      </c>
      <c r="F105" s="31">
        <f>'по 6-10'!F103+'по 0,4'!F100</f>
        <v>12</v>
      </c>
      <c r="G105" s="31">
        <f>'по 6-10'!G103+'по 0,4'!G100</f>
        <v>173.5</v>
      </c>
      <c r="H105" s="24">
        <v>0</v>
      </c>
      <c r="I105" s="24">
        <v>0</v>
      </c>
      <c r="J105" s="31">
        <f>'по 6-10'!J103+'по 0,4'!J100</f>
        <v>0</v>
      </c>
      <c r="K105" s="31">
        <f>'по 6-10'!K103+'по 0,4'!K100</f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>
      <c r="A106" s="18"/>
      <c r="B106" s="18"/>
      <c r="C106" s="19" t="s">
        <v>97</v>
      </c>
      <c r="D106" s="31">
        <f>'по 6-10'!D104+'по 0,4'!D101</f>
        <v>16</v>
      </c>
      <c r="E106" s="31">
        <f>'по 6-10'!E104+'по 0,4'!E101</f>
        <v>584</v>
      </c>
      <c r="F106" s="31">
        <f>'по 6-10'!F104+'по 0,4'!F101</f>
        <v>0</v>
      </c>
      <c r="G106" s="31">
        <f>'по 6-10'!G104+'по 0,4'!G101</f>
        <v>0</v>
      </c>
      <c r="H106" s="24">
        <v>0</v>
      </c>
      <c r="I106" s="24">
        <v>0</v>
      </c>
      <c r="J106" s="31">
        <f>'по 6-10'!J104+'по 0,4'!J101</f>
        <v>0</v>
      </c>
      <c r="K106" s="31">
        <f>'по 6-10'!K104+'по 0,4'!K101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>
      <c r="A107" s="18"/>
      <c r="B107" s="18"/>
      <c r="C107" s="19" t="s">
        <v>98</v>
      </c>
      <c r="D107" s="31">
        <f>'по 6-10'!D105+'по 0,4'!D102</f>
        <v>4</v>
      </c>
      <c r="E107" s="31">
        <f>'по 6-10'!E105+'по 0,4'!E102</f>
        <v>42</v>
      </c>
      <c r="F107" s="31">
        <f>'по 6-10'!F105+'по 0,4'!F102</f>
        <v>1</v>
      </c>
      <c r="G107" s="31">
        <f>'по 6-10'!G105+'по 0,4'!G102</f>
        <v>10</v>
      </c>
      <c r="H107" s="24">
        <v>0</v>
      </c>
      <c r="I107" s="24">
        <v>0</v>
      </c>
      <c r="J107" s="31">
        <f>'по 6-10'!J105+'по 0,4'!J102</f>
        <v>0</v>
      </c>
      <c r="K107" s="31">
        <f>'по 6-10'!K105+'по 0,4'!K102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>
      <c r="A108" s="18"/>
      <c r="B108" s="18"/>
      <c r="C108" s="19" t="s">
        <v>99</v>
      </c>
      <c r="D108" s="31">
        <f>'по 6-10'!D106+'по 0,4'!D103</f>
        <v>1</v>
      </c>
      <c r="E108" s="31">
        <f>'по 6-10'!E106+'по 0,4'!E103</f>
        <v>6</v>
      </c>
      <c r="F108" s="31">
        <f>'по 6-10'!F106+'по 0,4'!F103</f>
        <v>0</v>
      </c>
      <c r="G108" s="31">
        <f>'по 6-10'!G106+'по 0,4'!G103</f>
        <v>0</v>
      </c>
      <c r="H108" s="24">
        <v>0</v>
      </c>
      <c r="I108" s="24">
        <v>0</v>
      </c>
      <c r="J108" s="31">
        <f>'по 6-10'!J106+'по 0,4'!J103</f>
        <v>0</v>
      </c>
      <c r="K108" s="31">
        <f>'по 6-10'!K106+'по 0,4'!K103</f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>
      <c r="A109" s="18"/>
      <c r="B109" s="18"/>
      <c r="C109" s="19" t="s">
        <v>100</v>
      </c>
      <c r="D109" s="31">
        <f>'по 6-10'!D107+'по 0,4'!D104</f>
        <v>8</v>
      </c>
      <c r="E109" s="31">
        <f>'по 6-10'!E107+'по 0,4'!E104</f>
        <v>105.5</v>
      </c>
      <c r="F109" s="31">
        <f>'по 6-10'!F107+'по 0,4'!F104</f>
        <v>6</v>
      </c>
      <c r="G109" s="31">
        <f>'по 6-10'!G107+'по 0,4'!G104</f>
        <v>45.5</v>
      </c>
      <c r="H109" s="24">
        <v>0</v>
      </c>
      <c r="I109" s="24">
        <v>0</v>
      </c>
      <c r="J109" s="31">
        <f>'по 6-10'!J107+'по 0,4'!J104</f>
        <v>0</v>
      </c>
      <c r="K109" s="31">
        <f>'по 6-10'!K107+'по 0,4'!K104</f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>
      <c r="A110" s="18"/>
      <c r="B110" s="18"/>
      <c r="C110" s="19" t="s">
        <v>101</v>
      </c>
      <c r="D110" s="31">
        <f>'по 6-10'!D108+'по 0,4'!D105</f>
        <v>1</v>
      </c>
      <c r="E110" s="31">
        <f>'по 6-10'!E108+'по 0,4'!E105</f>
        <v>3</v>
      </c>
      <c r="F110" s="31">
        <f>'по 6-10'!F108+'по 0,4'!F105</f>
        <v>1</v>
      </c>
      <c r="G110" s="31">
        <f>'по 6-10'!G108+'по 0,4'!G105</f>
        <v>3</v>
      </c>
      <c r="H110" s="24">
        <v>0</v>
      </c>
      <c r="I110" s="24">
        <v>0</v>
      </c>
      <c r="J110" s="31">
        <f>'по 6-10'!J108+'по 0,4'!J105</f>
        <v>0</v>
      </c>
      <c r="K110" s="31">
        <f>'по 6-10'!K108+'по 0,4'!K105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>
      <c r="A111" s="18"/>
      <c r="B111" s="18"/>
      <c r="C111" s="19" t="s">
        <v>102</v>
      </c>
      <c r="D111" s="31">
        <f>'по 6-10'!D109+'по 0,4'!D106</f>
        <v>3</v>
      </c>
      <c r="E111" s="31">
        <f>'по 6-10'!E109+'по 0,4'!E106</f>
        <v>140.49</v>
      </c>
      <c r="F111" s="31">
        <f>'по 6-10'!F109+'по 0,4'!F106</f>
        <v>2</v>
      </c>
      <c r="G111" s="31">
        <f>'по 6-10'!G109+'по 0,4'!G106</f>
        <v>20</v>
      </c>
      <c r="H111" s="24">
        <v>0</v>
      </c>
      <c r="I111" s="24">
        <v>0</v>
      </c>
      <c r="J111" s="31">
        <f>'по 6-10'!J109+'по 0,4'!J106</f>
        <v>0</v>
      </c>
      <c r="K111" s="31">
        <f>'по 6-10'!K109+'по 0,4'!K106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>
      <c r="A112" s="18"/>
      <c r="B112" s="18"/>
      <c r="C112" s="19" t="s">
        <v>103</v>
      </c>
      <c r="D112" s="31">
        <f>'по 6-10'!D110+'по 0,4'!D107</f>
        <v>5</v>
      </c>
      <c r="E112" s="31">
        <f>'по 6-10'!E110+'по 0,4'!E107</f>
        <v>618</v>
      </c>
      <c r="F112" s="31">
        <f>'по 6-10'!F110+'по 0,4'!F107</f>
        <v>2</v>
      </c>
      <c r="G112" s="31">
        <f>'по 6-10'!G110+'по 0,4'!G107</f>
        <v>19</v>
      </c>
      <c r="H112" s="24">
        <v>2</v>
      </c>
      <c r="I112" s="24">
        <v>45</v>
      </c>
      <c r="J112" s="31">
        <f>'по 6-10'!J110+'по 0,4'!J107</f>
        <v>0</v>
      </c>
      <c r="K112" s="31">
        <f>'по 6-10'!K110+'по 0,4'!K107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>
      <c r="A113" s="18"/>
      <c r="B113" s="18"/>
      <c r="C113" s="19" t="s">
        <v>104</v>
      </c>
      <c r="D113" s="31">
        <f>'по 6-10'!D111+'по 0,4'!D108</f>
        <v>0</v>
      </c>
      <c r="E113" s="31">
        <f>'по 6-10'!E111+'по 0,4'!E108</f>
        <v>0</v>
      </c>
      <c r="F113" s="31">
        <f>'по 6-10'!F111+'по 0,4'!F108</f>
        <v>0</v>
      </c>
      <c r="G113" s="31">
        <f>'по 6-10'!G111+'по 0,4'!G108</f>
        <v>0</v>
      </c>
      <c r="H113" s="24">
        <v>0</v>
      </c>
      <c r="I113" s="24">
        <v>0</v>
      </c>
      <c r="J113" s="31">
        <f>'по 6-10'!J111+'по 0,4'!J108</f>
        <v>0</v>
      </c>
      <c r="K113" s="31">
        <f>'по 6-10'!K111+'по 0,4'!K108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>
      <c r="A114" s="18"/>
      <c r="B114" s="18"/>
      <c r="C114" s="19" t="s">
        <v>105</v>
      </c>
      <c r="D114" s="31">
        <f>'по 6-10'!D112+'по 0,4'!D109</f>
        <v>0</v>
      </c>
      <c r="E114" s="31">
        <f>'по 6-10'!E112+'по 0,4'!E109</f>
        <v>0</v>
      </c>
      <c r="F114" s="31">
        <f>'по 6-10'!F112+'по 0,4'!F109</f>
        <v>0</v>
      </c>
      <c r="G114" s="31">
        <f>'по 6-10'!G112+'по 0,4'!G109</f>
        <v>0</v>
      </c>
      <c r="H114" s="24">
        <v>0</v>
      </c>
      <c r="I114" s="24">
        <v>0</v>
      </c>
      <c r="J114" s="31">
        <f>'по 6-10'!J112+'по 0,4'!J109</f>
        <v>0</v>
      </c>
      <c r="K114" s="31">
        <f>'по 6-10'!K112+'по 0,4'!K109</f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>
      <c r="A115" s="18"/>
      <c r="B115" s="18"/>
      <c r="C115" s="19" t="s">
        <v>30</v>
      </c>
      <c r="D115" s="29">
        <f>D104+D105+D106+D107+D108+D109+D110+D111+D112+D113+D114</f>
        <v>56</v>
      </c>
      <c r="E115" s="29">
        <f aca="true" t="shared" si="8" ref="E115:Q115">E104+E105+E106+E107+E108+E109+E110+E111+E112+E113+E114</f>
        <v>2472.49</v>
      </c>
      <c r="F115" s="29">
        <f t="shared" si="8"/>
        <v>24</v>
      </c>
      <c r="G115" s="29">
        <f t="shared" si="8"/>
        <v>271</v>
      </c>
      <c r="H115" s="29">
        <f t="shared" si="8"/>
        <v>3</v>
      </c>
      <c r="I115" s="29">
        <f t="shared" si="8"/>
        <v>60</v>
      </c>
      <c r="J115" s="29">
        <f t="shared" si="8"/>
        <v>0</v>
      </c>
      <c r="K115" s="29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>
      <c r="A116" s="18"/>
      <c r="B116" s="18"/>
      <c r="C116" s="115" t="s">
        <v>106</v>
      </c>
      <c r="D116" s="115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>
      <c r="A117" s="18"/>
      <c r="B117" s="18"/>
      <c r="C117" s="21" t="s">
        <v>107</v>
      </c>
      <c r="D117" s="31">
        <f>'по 6-10'!D114+'по 0,4'!D111</f>
        <v>0</v>
      </c>
      <c r="E117" s="31">
        <f>'по 6-10'!E114+'по 0,4'!E111</f>
        <v>0</v>
      </c>
      <c r="F117" s="31">
        <f>'по 6-10'!F114+'по 0,4'!F111</f>
        <v>0</v>
      </c>
      <c r="G117" s="31">
        <f>'по 6-10'!G114+'по 0,4'!G111</f>
        <v>0</v>
      </c>
      <c r="H117" s="29">
        <v>0</v>
      </c>
      <c r="I117" s="29">
        <v>0</v>
      </c>
      <c r="J117" s="31">
        <f>'по 6-10'!J114+'по 0,4'!J111</f>
        <v>0</v>
      </c>
      <c r="K117" s="31">
        <f>'по 6-10'!K114+'по 0,4'!K111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>
      <c r="A118" s="18"/>
      <c r="B118" s="18"/>
      <c r="C118" s="21" t="s">
        <v>108</v>
      </c>
      <c r="D118" s="31">
        <f>'по 6-10'!D115+'по 0,4'!D112</f>
        <v>14</v>
      </c>
      <c r="E118" s="31">
        <f>'по 6-10'!E115+'по 0,4'!E112</f>
        <v>267</v>
      </c>
      <c r="F118" s="31">
        <f>'по 6-10'!F115+'по 0,4'!F112</f>
        <v>0</v>
      </c>
      <c r="G118" s="31">
        <f>'по 6-10'!G115+'по 0,4'!G112</f>
        <v>0</v>
      </c>
      <c r="H118" s="29">
        <v>0</v>
      </c>
      <c r="I118" s="29">
        <v>0</v>
      </c>
      <c r="J118" s="31">
        <f>'по 6-10'!J115+'по 0,4'!J112</f>
        <v>0</v>
      </c>
      <c r="K118" s="31">
        <f>'по 6-10'!K115+'по 0,4'!K112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>
      <c r="A119" s="18"/>
      <c r="B119" s="18"/>
      <c r="C119" s="21" t="s">
        <v>109</v>
      </c>
      <c r="D119" s="31">
        <f>'по 6-10'!D116+'по 0,4'!D113</f>
        <v>4</v>
      </c>
      <c r="E119" s="31">
        <f>'по 6-10'!E116+'по 0,4'!E113</f>
        <v>280</v>
      </c>
      <c r="F119" s="31">
        <f>'по 6-10'!F116+'по 0,4'!F113</f>
        <v>0</v>
      </c>
      <c r="G119" s="31">
        <f>'по 6-10'!G116+'по 0,4'!G113</f>
        <v>0</v>
      </c>
      <c r="H119" s="29">
        <v>0</v>
      </c>
      <c r="I119" s="29">
        <v>0</v>
      </c>
      <c r="J119" s="31">
        <f>'по 6-10'!J116+'по 0,4'!J113</f>
        <v>0</v>
      </c>
      <c r="K119" s="31">
        <f>'по 6-10'!K116+'по 0,4'!K113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>
      <c r="A120" s="18"/>
      <c r="B120" s="18"/>
      <c r="C120" s="21" t="s">
        <v>110</v>
      </c>
      <c r="D120" s="31">
        <f>'по 6-10'!D117+'по 0,4'!D114</f>
        <v>1</v>
      </c>
      <c r="E120" s="31">
        <f>'по 6-10'!E117+'по 0,4'!E114</f>
        <v>200</v>
      </c>
      <c r="F120" s="31">
        <f>'по 6-10'!F117+'по 0,4'!F114</f>
        <v>0</v>
      </c>
      <c r="G120" s="31">
        <f>'по 6-10'!G117+'по 0,4'!G114</f>
        <v>0</v>
      </c>
      <c r="H120" s="29">
        <v>0</v>
      </c>
      <c r="I120" s="29">
        <v>0</v>
      </c>
      <c r="J120" s="31">
        <f>'по 6-10'!J117+'по 0,4'!J114</f>
        <v>0</v>
      </c>
      <c r="K120" s="31">
        <f>'по 6-10'!K117+'по 0,4'!K114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>
      <c r="A121" s="18"/>
      <c r="B121" s="18"/>
      <c r="C121" s="21" t="s">
        <v>111</v>
      </c>
      <c r="D121" s="31">
        <f>'по 6-10'!D118+'по 0,4'!D115</f>
        <v>0</v>
      </c>
      <c r="E121" s="31">
        <f>'по 6-10'!E118+'по 0,4'!E115</f>
        <v>0</v>
      </c>
      <c r="F121" s="31">
        <f>'по 6-10'!F118+'по 0,4'!F115</f>
        <v>0</v>
      </c>
      <c r="G121" s="31">
        <f>'по 6-10'!G118+'по 0,4'!G115</f>
        <v>0</v>
      </c>
      <c r="H121" s="29">
        <v>0</v>
      </c>
      <c r="I121" s="29">
        <v>0</v>
      </c>
      <c r="J121" s="31">
        <f>'по 6-10'!J118+'по 0,4'!J115</f>
        <v>0</v>
      </c>
      <c r="K121" s="31">
        <f>'по 6-10'!K118+'по 0,4'!K115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>
      <c r="A122" s="18"/>
      <c r="B122" s="18"/>
      <c r="C122" s="21" t="s">
        <v>112</v>
      </c>
      <c r="D122" s="31">
        <f>'по 6-10'!D119+'по 0,4'!D116</f>
        <v>0</v>
      </c>
      <c r="E122" s="31">
        <f>'по 6-10'!E119+'по 0,4'!E116</f>
        <v>0</v>
      </c>
      <c r="F122" s="31">
        <f>'по 6-10'!F119+'по 0,4'!F116</f>
        <v>0</v>
      </c>
      <c r="G122" s="31">
        <f>'по 6-10'!G119+'по 0,4'!G116</f>
        <v>0</v>
      </c>
      <c r="H122" s="29">
        <v>0</v>
      </c>
      <c r="I122" s="29">
        <v>0</v>
      </c>
      <c r="J122" s="31">
        <f>'по 6-10'!J119+'по 0,4'!J116</f>
        <v>0</v>
      </c>
      <c r="K122" s="31">
        <f>'по 6-10'!K119+'по 0,4'!K116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>
      <c r="A123" s="18"/>
      <c r="B123" s="18"/>
      <c r="C123" s="21" t="s">
        <v>113</v>
      </c>
      <c r="D123" s="31">
        <f>'по 6-10'!D120+'по 0,4'!D117</f>
        <v>1</v>
      </c>
      <c r="E123" s="31">
        <f>'по 6-10'!E120+'по 0,4'!E117</f>
        <v>15</v>
      </c>
      <c r="F123" s="31">
        <f>'по 6-10'!F120+'по 0,4'!F117</f>
        <v>1</v>
      </c>
      <c r="G123" s="31">
        <f>'по 6-10'!G120+'по 0,4'!G117</f>
        <v>15</v>
      </c>
      <c r="H123" s="29">
        <v>0</v>
      </c>
      <c r="I123" s="29">
        <v>0</v>
      </c>
      <c r="J123" s="31">
        <f>'по 6-10'!J120+'по 0,4'!J117</f>
        <v>0</v>
      </c>
      <c r="K123" s="31">
        <f>'по 6-10'!K120+'по 0,4'!K117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>
      <c r="A124" s="18"/>
      <c r="B124" s="18"/>
      <c r="C124" s="21" t="s">
        <v>114</v>
      </c>
      <c r="D124" s="31">
        <f>'по 6-10'!D121+'по 0,4'!D118</f>
        <v>2</v>
      </c>
      <c r="E124" s="31">
        <f>'по 6-10'!E121+'по 0,4'!E118</f>
        <v>7.5</v>
      </c>
      <c r="F124" s="31">
        <f>'по 6-10'!F121+'по 0,4'!F118</f>
        <v>0</v>
      </c>
      <c r="G124" s="31">
        <f>'по 6-10'!G121+'по 0,4'!G118</f>
        <v>0</v>
      </c>
      <c r="H124" s="29">
        <v>0</v>
      </c>
      <c r="I124" s="29">
        <v>0</v>
      </c>
      <c r="J124" s="31">
        <f>'по 6-10'!J121+'по 0,4'!J118</f>
        <v>0</v>
      </c>
      <c r="K124" s="31">
        <f>'по 6-10'!K121+'по 0,4'!K118</f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>
      <c r="A125" s="18"/>
      <c r="B125" s="18"/>
      <c r="C125" s="21" t="s">
        <v>115</v>
      </c>
      <c r="D125" s="31">
        <f>'по 6-10'!D122+'по 0,4'!D119</f>
        <v>1</v>
      </c>
      <c r="E125" s="31">
        <f>'по 6-10'!E122+'по 0,4'!E119</f>
        <v>10</v>
      </c>
      <c r="F125" s="31">
        <f>'по 6-10'!F122+'по 0,4'!F119</f>
        <v>1</v>
      </c>
      <c r="G125" s="31">
        <f>'по 6-10'!G122+'по 0,4'!G119</f>
        <v>10</v>
      </c>
      <c r="H125" s="29">
        <v>0</v>
      </c>
      <c r="I125" s="29">
        <v>0</v>
      </c>
      <c r="J125" s="31">
        <f>'по 6-10'!J122+'по 0,4'!J119</f>
        <v>0</v>
      </c>
      <c r="K125" s="31">
        <f>'по 6-10'!K122+'по 0,4'!K119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>
      <c r="A126" s="18"/>
      <c r="B126" s="18"/>
      <c r="C126" s="21" t="s">
        <v>116</v>
      </c>
      <c r="D126" s="31">
        <f>'по 6-10'!D123+'по 0,4'!D120</f>
        <v>2</v>
      </c>
      <c r="E126" s="31">
        <f>'по 6-10'!E123+'по 0,4'!E120</f>
        <v>22</v>
      </c>
      <c r="F126" s="31">
        <f>'по 6-10'!F123+'по 0,4'!F120</f>
        <v>0</v>
      </c>
      <c r="G126" s="31">
        <f>'по 6-10'!G123+'по 0,4'!G120</f>
        <v>0</v>
      </c>
      <c r="H126" s="29">
        <v>0</v>
      </c>
      <c r="I126" s="29">
        <v>0</v>
      </c>
      <c r="J126" s="31">
        <f>'по 6-10'!J123+'по 0,4'!J120</f>
        <v>0</v>
      </c>
      <c r="K126" s="31">
        <f>'по 6-10'!K123+'по 0,4'!K120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>
      <c r="A127" s="18"/>
      <c r="B127" s="18"/>
      <c r="C127" s="22" t="s">
        <v>117</v>
      </c>
      <c r="D127" s="31">
        <f>'по 6-10'!D124+'по 0,4'!D121</f>
        <v>2</v>
      </c>
      <c r="E127" s="31">
        <f>'по 6-10'!E124+'по 0,4'!E121</f>
        <v>20</v>
      </c>
      <c r="F127" s="31">
        <f>'по 6-10'!F124+'по 0,4'!F121</f>
        <v>0</v>
      </c>
      <c r="G127" s="31">
        <f>'по 6-10'!G124+'по 0,4'!G121</f>
        <v>0</v>
      </c>
      <c r="H127" s="29">
        <v>0</v>
      </c>
      <c r="I127" s="29">
        <v>0</v>
      </c>
      <c r="J127" s="31">
        <f>'по 6-10'!J124+'по 0,4'!J121</f>
        <v>0</v>
      </c>
      <c r="K127" s="31">
        <f>'по 6-10'!K124+'по 0,4'!K121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>
      <c r="A128" s="18"/>
      <c r="B128" s="18"/>
      <c r="C128" s="21" t="s">
        <v>118</v>
      </c>
      <c r="D128" s="31">
        <f>'по 6-10'!D125+'по 0,4'!D122</f>
        <v>0</v>
      </c>
      <c r="E128" s="31">
        <f>'по 6-10'!E125+'по 0,4'!E122</f>
        <v>0</v>
      </c>
      <c r="F128" s="31">
        <f>'по 6-10'!F125+'по 0,4'!F122</f>
        <v>0</v>
      </c>
      <c r="G128" s="31">
        <f>'по 6-10'!G125+'по 0,4'!G122</f>
        <v>0</v>
      </c>
      <c r="H128" s="29">
        <v>0</v>
      </c>
      <c r="I128" s="29">
        <v>0</v>
      </c>
      <c r="J128" s="31">
        <f>'по 6-10'!J125+'по 0,4'!J122</f>
        <v>0</v>
      </c>
      <c r="K128" s="31">
        <f>'по 6-10'!K125+'по 0,4'!K122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>
      <c r="A129" s="18"/>
      <c r="B129" s="18"/>
      <c r="C129" s="20" t="s">
        <v>30</v>
      </c>
      <c r="D129" s="29">
        <f>D117+D118+D119+D120+D121+D122+D123+D124+D125+D126+D127+D128</f>
        <v>27</v>
      </c>
      <c r="E129" s="29">
        <f aca="true" t="shared" si="9" ref="E129:Q129">E117+E118+E119+E120+E121+E122+E123+E124+E125+E126+E127+E128</f>
        <v>821.5</v>
      </c>
      <c r="F129" s="29">
        <f t="shared" si="9"/>
        <v>2</v>
      </c>
      <c r="G129" s="29">
        <f t="shared" si="9"/>
        <v>25</v>
      </c>
      <c r="H129" s="29">
        <f t="shared" si="9"/>
        <v>0</v>
      </c>
      <c r="I129" s="29">
        <f t="shared" si="9"/>
        <v>0</v>
      </c>
      <c r="J129" s="29">
        <f t="shared" si="9"/>
        <v>0</v>
      </c>
      <c r="K129" s="29">
        <f t="shared" si="9"/>
        <v>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aca="true" t="shared" si="10" ref="E130:Q13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 t="e">
        <f t="shared" si="10"/>
        <v>#REF!</v>
      </c>
      <c r="K130" s="36" t="e">
        <f t="shared" si="10"/>
        <v>#REF!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ht="12.75">
      <c r="A131" s="10" t="s">
        <v>10</v>
      </c>
      <c r="B131" s="116" t="s">
        <v>11</v>
      </c>
      <c r="C131" s="117"/>
      <c r="D131" s="37" t="e">
        <f>SUM(D130:D130)</f>
        <v>#REF!</v>
      </c>
      <c r="E131" s="38" t="e">
        <f>SUM(E130:E130)</f>
        <v>#REF!</v>
      </c>
      <c r="F131" s="37" t="e">
        <f aca="true" t="shared" si="11" ref="F131:Q131">SUM(F130:F130)</f>
        <v>#REF!</v>
      </c>
      <c r="G131" s="38" t="e">
        <f t="shared" si="11"/>
        <v>#REF!</v>
      </c>
      <c r="H131" s="37">
        <f t="shared" si="11"/>
        <v>14</v>
      </c>
      <c r="I131" s="38">
        <f t="shared" si="11"/>
        <v>1147.8</v>
      </c>
      <c r="J131" s="37" t="e">
        <f t="shared" si="11"/>
        <v>#REF!</v>
      </c>
      <c r="K131" s="38" t="e">
        <f t="shared" si="11"/>
        <v>#REF!</v>
      </c>
      <c r="L131" s="11">
        <f t="shared" si="11"/>
        <v>0</v>
      </c>
      <c r="M131" s="12">
        <f t="shared" si="11"/>
        <v>0</v>
      </c>
      <c r="N131" s="11">
        <f t="shared" si="11"/>
        <v>0</v>
      </c>
      <c r="O131" s="12">
        <f t="shared" si="11"/>
        <v>0</v>
      </c>
      <c r="P131" s="11">
        <f t="shared" si="11"/>
        <v>0</v>
      </c>
      <c r="Q131" s="12">
        <f t="shared" si="11"/>
        <v>0</v>
      </c>
    </row>
    <row r="134" ht="12.75">
      <c r="B134" t="s">
        <v>138</v>
      </c>
    </row>
    <row r="135" ht="12.75">
      <c r="I135" s="30" t="s">
        <v>139</v>
      </c>
    </row>
    <row r="136" spans="6:11" ht="22.5">
      <c r="F136" s="35"/>
      <c r="H136" s="39" t="s">
        <v>120</v>
      </c>
      <c r="I136" s="143" t="s">
        <v>121</v>
      </c>
      <c r="J136" s="143"/>
      <c r="K136" s="40">
        <v>15</v>
      </c>
    </row>
    <row r="137" spans="8:11" ht="22.5">
      <c r="H137" s="39" t="s">
        <v>122</v>
      </c>
      <c r="I137" s="143" t="s">
        <v>121</v>
      </c>
      <c r="J137" s="143"/>
      <c r="K137" s="40">
        <v>15</v>
      </c>
    </row>
    <row r="138" spans="8:11" ht="22.5">
      <c r="H138" s="39" t="s">
        <v>123</v>
      </c>
      <c r="I138" s="143" t="s">
        <v>124</v>
      </c>
      <c r="J138" s="143"/>
      <c r="K138" s="40">
        <v>5</v>
      </c>
    </row>
    <row r="139" spans="8:11" ht="22.5">
      <c r="H139" s="41" t="s">
        <v>125</v>
      </c>
      <c r="I139" s="118" t="s">
        <v>126</v>
      </c>
      <c r="J139" s="119"/>
      <c r="K139" s="25">
        <v>50</v>
      </c>
    </row>
    <row r="140" spans="8:11" ht="22.5" customHeight="1">
      <c r="H140" s="41" t="s">
        <v>127</v>
      </c>
      <c r="I140" s="118" t="s">
        <v>126</v>
      </c>
      <c r="J140" s="119"/>
      <c r="K140" s="42">
        <v>158</v>
      </c>
    </row>
    <row r="141" spans="8:11" ht="22.5">
      <c r="H141" s="41" t="s">
        <v>128</v>
      </c>
      <c r="I141" s="118" t="s">
        <v>126</v>
      </c>
      <c r="J141" s="119"/>
      <c r="K141" s="27">
        <v>237</v>
      </c>
    </row>
    <row r="142" spans="8:11" ht="22.5">
      <c r="H142" s="41" t="s">
        <v>129</v>
      </c>
      <c r="I142" s="118" t="s">
        <v>126</v>
      </c>
      <c r="J142" s="119"/>
      <c r="K142" s="27">
        <v>300</v>
      </c>
    </row>
    <row r="143" spans="8:11" ht="33.75" customHeight="1">
      <c r="H143" s="41" t="s">
        <v>130</v>
      </c>
      <c r="I143" s="118" t="s">
        <v>131</v>
      </c>
      <c r="J143" s="119"/>
      <c r="K143" s="27">
        <v>300</v>
      </c>
    </row>
    <row r="144" spans="8:11" ht="22.5">
      <c r="H144" s="43" t="s">
        <v>142</v>
      </c>
      <c r="I144" s="120" t="s">
        <v>141</v>
      </c>
      <c r="J144" s="121"/>
      <c r="K144" s="44">
        <v>6</v>
      </c>
    </row>
    <row r="145" spans="8:11" ht="22.5">
      <c r="H145" s="26" t="s">
        <v>132</v>
      </c>
      <c r="I145" s="45" t="s">
        <v>133</v>
      </c>
      <c r="J145" s="45"/>
      <c r="K145" s="27">
        <v>5.6</v>
      </c>
    </row>
    <row r="146" spans="8:11" ht="22.5">
      <c r="H146" s="26" t="s">
        <v>134</v>
      </c>
      <c r="I146" s="45" t="s">
        <v>133</v>
      </c>
      <c r="J146" s="45"/>
      <c r="K146" s="27">
        <v>5.6</v>
      </c>
    </row>
    <row r="147" spans="8:11" ht="22.5">
      <c r="H147" s="26" t="s">
        <v>135</v>
      </c>
      <c r="I147" s="45" t="s">
        <v>133</v>
      </c>
      <c r="J147" s="45"/>
      <c r="K147" s="27">
        <v>5.6</v>
      </c>
    </row>
    <row r="148" spans="8:11" ht="22.5">
      <c r="H148" s="26" t="s">
        <v>144</v>
      </c>
      <c r="I148" s="142" t="s">
        <v>143</v>
      </c>
      <c r="J148" s="142"/>
      <c r="K148" s="27">
        <v>15</v>
      </c>
    </row>
    <row r="149" spans="8:11" ht="22.5">
      <c r="H149" s="26" t="s">
        <v>145</v>
      </c>
      <c r="I149" s="142" t="s">
        <v>143</v>
      </c>
      <c r="J149" s="142"/>
      <c r="K149" s="27">
        <v>30</v>
      </c>
    </row>
  </sheetData>
  <sheetProtection/>
  <autoFilter ref="C21:C131"/>
  <mergeCells count="47">
    <mergeCell ref="C79:D79"/>
    <mergeCell ref="C92:D92"/>
    <mergeCell ref="C103:D103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  <mergeCell ref="I136:J136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B14:M14"/>
    <mergeCell ref="B10:M10"/>
    <mergeCell ref="B11:M11"/>
    <mergeCell ref="B13:M13"/>
    <mergeCell ref="B15:M15"/>
    <mergeCell ref="N19:O19"/>
    <mergeCell ref="L19:M19"/>
    <mergeCell ref="D19:E19"/>
    <mergeCell ref="I7:L7"/>
    <mergeCell ref="I1:L1"/>
    <mergeCell ref="I2:L2"/>
    <mergeCell ref="I3:L3"/>
    <mergeCell ref="I5:L5"/>
    <mergeCell ref="I6:L6"/>
    <mergeCell ref="C116:D116"/>
    <mergeCell ref="B131:C131"/>
    <mergeCell ref="I143:J143"/>
    <mergeCell ref="I144:J144"/>
    <mergeCell ref="I139:J139"/>
    <mergeCell ref="I140:J140"/>
    <mergeCell ref="I141:J141"/>
    <mergeCell ref="I142:J142"/>
    <mergeCell ref="I137:J137"/>
    <mergeCell ref="I138:J13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8"/>
  <sheetViews>
    <sheetView zoomScalePageLayoutView="0" workbookViewId="0" topLeftCell="A19">
      <selection activeCell="E19" sqref="E1:E16384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>
      <c r="I3" s="1"/>
      <c r="J3" s="1"/>
      <c r="K3" s="1"/>
      <c r="L3" s="1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"/>
      <c r="J5" s="1"/>
      <c r="K5" s="1"/>
      <c r="L5" s="1"/>
      <c r="M5" s="17" t="s">
        <v>15</v>
      </c>
      <c r="N5" s="17"/>
      <c r="O5" s="17"/>
    </row>
    <row r="6" spans="9:15" ht="15.75">
      <c r="I6" s="1"/>
      <c r="J6" s="1"/>
      <c r="K6" s="1"/>
      <c r="L6" s="1"/>
      <c r="O6" s="17"/>
    </row>
    <row r="7" spans="9:12" ht="15.75">
      <c r="I7" s="1"/>
      <c r="J7" s="1"/>
      <c r="K7" s="1"/>
      <c r="L7" s="1"/>
    </row>
    <row r="8" spans="9:11" ht="15.75">
      <c r="I8" s="32"/>
      <c r="J8" s="32"/>
      <c r="K8" s="32"/>
    </row>
    <row r="9" ht="12.75" customHeight="1"/>
    <row r="10" spans="2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621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8" t="s">
        <v>5</v>
      </c>
      <c r="I19" s="79"/>
      <c r="J19" s="78" t="s">
        <v>6</v>
      </c>
      <c r="K19" s="79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68"/>
      <c r="F20" s="73">
        <v>5</v>
      </c>
      <c r="G20" s="74"/>
      <c r="H20" s="75">
        <v>6</v>
      </c>
      <c r="I20" s="74"/>
      <c r="J20" s="75">
        <v>7</v>
      </c>
      <c r="K20" s="74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90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383</v>
      </c>
      <c r="D23" s="31">
        <f>'по 6-10'!D23+'по 0,4'!D20</f>
        <v>6</v>
      </c>
      <c r="E23" s="31">
        <f>'по 6-10'!E23+'по 0,4'!E20</f>
        <v>258</v>
      </c>
      <c r="F23" s="31">
        <f>'по 6-10'!F23+'по 0,4'!F20</f>
        <v>0</v>
      </c>
      <c r="G23" s="31">
        <f>'по 6-10'!G23+'по 0,4'!G20</f>
        <v>0</v>
      </c>
      <c r="H23" s="31">
        <f>'по 6-10'!H23+'по 0,4'!H20</f>
        <v>0</v>
      </c>
      <c r="I23" s="31">
        <f>'по 6-10'!I23+'по 0,4'!I20</f>
        <v>0</v>
      </c>
      <c r="J23" s="31">
        <f>'по 6-10'!J23+'по 0,4'!J20</f>
        <v>0</v>
      </c>
      <c r="K23" s="31">
        <f>'по 6-10'!K23+'по 0,4'!K20</f>
        <v>0</v>
      </c>
      <c r="L23" s="31">
        <f>'по 6-10'!L23+'по 0,4'!L20</f>
        <v>0</v>
      </c>
      <c r="M23" s="31">
        <f>'по 6-10'!M23+'по 0,4'!M20</f>
        <v>0</v>
      </c>
      <c r="N23" s="31">
        <f>'по 6-10'!N23+'по 0,4'!N20</f>
        <v>0</v>
      </c>
      <c r="O23" s="31">
        <f>'по 6-10'!O23+'по 0,4'!O20</f>
        <v>0</v>
      </c>
      <c r="P23" s="31">
        <f>'по 6-10'!P23+'по 0,4'!P20</f>
        <v>0</v>
      </c>
      <c r="Q23" s="31">
        <f>'по 6-10'!Q23+'по 0,4'!Q20</f>
        <v>0</v>
      </c>
    </row>
    <row r="24" spans="1:17" ht="12" customHeight="1">
      <c r="A24" s="18"/>
      <c r="B24" s="18"/>
      <c r="C24" t="s">
        <v>450</v>
      </c>
      <c r="D24" s="31">
        <f>'по 6-10'!D24+'по 0,4'!D21</f>
        <v>3</v>
      </c>
      <c r="E24" s="31">
        <f>'по 6-10'!E24+'по 0,4'!E21</f>
        <v>93</v>
      </c>
      <c r="F24" s="31">
        <f>'по 6-10'!F24+'по 0,4'!F21</f>
        <v>0</v>
      </c>
      <c r="G24" s="31">
        <f>'по 6-10'!G24+'по 0,4'!G21</f>
        <v>0</v>
      </c>
      <c r="H24" s="31">
        <f>'по 6-10'!H24+'по 0,4'!H21</f>
        <v>0</v>
      </c>
      <c r="I24" s="31">
        <f>'по 6-10'!I24+'по 0,4'!I21</f>
        <v>0</v>
      </c>
      <c r="J24" s="31">
        <f>'по 6-10'!J24+'по 0,4'!J21</f>
        <v>0</v>
      </c>
      <c r="K24" s="31">
        <f>'по 6-10'!K24+'по 0,4'!K21</f>
        <v>0</v>
      </c>
      <c r="L24" s="31">
        <f>'по 6-10'!L24+'по 0,4'!L21</f>
        <v>0</v>
      </c>
      <c r="M24" s="31">
        <f>'по 6-10'!M24+'по 0,4'!M21</f>
        <v>0</v>
      </c>
      <c r="N24" s="31">
        <f>'по 6-10'!N24+'по 0,4'!N21</f>
        <v>0</v>
      </c>
      <c r="O24" s="31">
        <f>'по 6-10'!O24+'по 0,4'!O21</f>
        <v>0</v>
      </c>
      <c r="P24" s="31">
        <f>'по 6-10'!P24+'по 0,4'!P21</f>
        <v>0</v>
      </c>
      <c r="Q24" s="31">
        <f>'по 6-10'!Q24+'по 0,4'!Q21</f>
        <v>0</v>
      </c>
    </row>
    <row r="25" spans="1:17" ht="11.25" customHeight="1">
      <c r="A25" s="18"/>
      <c r="B25" s="18"/>
      <c r="C25" s="18" t="s">
        <v>384</v>
      </c>
      <c r="D25" s="31">
        <f>'по 6-10'!D25+'по 0,4'!D22</f>
        <v>0</v>
      </c>
      <c r="E25" s="31">
        <f>'по 6-10'!E25+'по 0,4'!E22</f>
        <v>0</v>
      </c>
      <c r="F25" s="31">
        <f>'по 6-10'!F25+'по 0,4'!F22</f>
        <v>0</v>
      </c>
      <c r="G25" s="31">
        <f>'по 6-10'!G25+'по 0,4'!G22</f>
        <v>0</v>
      </c>
      <c r="H25" s="31">
        <f>'по 6-10'!H25+'по 0,4'!H22</f>
        <v>0</v>
      </c>
      <c r="I25" s="31">
        <f>'по 6-10'!I25+'по 0,4'!I22</f>
        <v>0</v>
      </c>
      <c r="J25" s="31">
        <f>'по 6-10'!J25+'по 0,4'!J22</f>
        <v>0</v>
      </c>
      <c r="K25" s="31">
        <f>'по 6-10'!K25+'по 0,4'!K22</f>
        <v>0</v>
      </c>
      <c r="L25" s="31">
        <f>'по 6-10'!L25+'по 0,4'!L22</f>
        <v>0</v>
      </c>
      <c r="M25" s="31">
        <f>'по 6-10'!M25+'по 0,4'!M22</f>
        <v>0</v>
      </c>
      <c r="N25" s="31">
        <f>'по 6-10'!N25+'по 0,4'!N22</f>
        <v>0</v>
      </c>
      <c r="O25" s="31">
        <f>'по 6-10'!O25+'по 0,4'!O22</f>
        <v>0</v>
      </c>
      <c r="P25" s="31">
        <f>'по 6-10'!P25+'по 0,4'!P22</f>
        <v>0</v>
      </c>
      <c r="Q25" s="31">
        <f>'по 6-10'!Q25+'по 0,4'!Q22</f>
        <v>0</v>
      </c>
    </row>
    <row r="26" spans="1:17" ht="11.25" customHeight="1">
      <c r="A26" s="18"/>
      <c r="B26" s="18"/>
      <c r="C26" s="18" t="s">
        <v>432</v>
      </c>
      <c r="D26" s="31">
        <f>'по 6-10'!D26+'по 0,4'!D23</f>
        <v>2</v>
      </c>
      <c r="E26" s="31">
        <f>'по 6-10'!E26+'по 0,4'!E23</f>
        <v>275</v>
      </c>
      <c r="F26" s="31">
        <f>'по 6-10'!F26+'по 0,4'!F23</f>
        <v>0</v>
      </c>
      <c r="G26" s="31">
        <f>'по 6-10'!G26+'по 0,4'!G23</f>
        <v>0</v>
      </c>
      <c r="H26" s="31">
        <f>'по 6-10'!H26+'по 0,4'!H23</f>
        <v>0</v>
      </c>
      <c r="I26" s="31">
        <f>'по 6-10'!I26+'по 0,4'!I23</f>
        <v>0</v>
      </c>
      <c r="J26" s="31">
        <f>'по 6-10'!J26+'по 0,4'!J23</f>
        <v>0</v>
      </c>
      <c r="K26" s="31">
        <f>'по 6-10'!K26+'по 0,4'!K23</f>
        <v>0</v>
      </c>
      <c r="L26" s="31">
        <f>'по 6-10'!L26+'по 0,4'!L23</f>
        <v>0</v>
      </c>
      <c r="M26" s="31">
        <f>'по 6-10'!M26+'по 0,4'!M23</f>
        <v>0</v>
      </c>
      <c r="N26" s="31">
        <f>'по 6-10'!N26+'по 0,4'!N23</f>
        <v>0</v>
      </c>
      <c r="O26" s="31">
        <f>'по 6-10'!O26+'по 0,4'!O23</f>
        <v>0</v>
      </c>
      <c r="P26" s="31">
        <f>'по 6-10'!P26+'по 0,4'!P23</f>
        <v>0</v>
      </c>
      <c r="Q26" s="31">
        <f>'по 6-10'!Q26+'по 0,4'!Q23</f>
        <v>0</v>
      </c>
    </row>
    <row r="27" spans="1:17" ht="12.75" customHeight="1">
      <c r="A27" s="18"/>
      <c r="B27" s="18"/>
      <c r="C27" s="18" t="s">
        <v>385</v>
      </c>
      <c r="D27" s="31">
        <f>'по 6-10'!D27+'по 0,4'!D24</f>
        <v>0</v>
      </c>
      <c r="E27" s="31">
        <f>'по 6-10'!E27+'по 0,4'!E24</f>
        <v>0</v>
      </c>
      <c r="F27" s="31">
        <f>'по 6-10'!F27+'по 0,4'!F24</f>
        <v>0</v>
      </c>
      <c r="G27" s="31">
        <f>'по 6-10'!G27+'по 0,4'!G24</f>
        <v>0</v>
      </c>
      <c r="H27" s="31">
        <f>'по 6-10'!H27+'по 0,4'!H24</f>
        <v>0</v>
      </c>
      <c r="I27" s="31">
        <f>'по 6-10'!I27+'по 0,4'!I24</f>
        <v>0</v>
      </c>
      <c r="J27" s="31">
        <f>'по 6-10'!J27+'по 0,4'!J24</f>
        <v>0</v>
      </c>
      <c r="K27" s="31">
        <f>'по 6-10'!K27+'по 0,4'!K24</f>
        <v>0</v>
      </c>
      <c r="L27" s="31">
        <f>'по 6-10'!L27+'по 0,4'!L24</f>
        <v>0</v>
      </c>
      <c r="M27" s="31">
        <f>'по 6-10'!M27+'по 0,4'!M24</f>
        <v>0</v>
      </c>
      <c r="N27" s="31">
        <f>'по 6-10'!N27+'по 0,4'!N24</f>
        <v>0</v>
      </c>
      <c r="O27" s="31">
        <f>'по 6-10'!O27+'по 0,4'!O24</f>
        <v>0</v>
      </c>
      <c r="P27" s="31">
        <f>'по 6-10'!P27+'по 0,4'!P24</f>
        <v>0</v>
      </c>
      <c r="Q27" s="31">
        <f>'по 6-10'!Q27+'по 0,4'!Q24</f>
        <v>0</v>
      </c>
    </row>
    <row r="28" spans="1:17" ht="11.25" customHeight="1">
      <c r="A28" s="18"/>
      <c r="B28" s="18"/>
      <c r="C28" s="18" t="s">
        <v>386</v>
      </c>
      <c r="D28" s="31">
        <f>'по 6-10'!D28+'по 0,4'!D25</f>
        <v>6</v>
      </c>
      <c r="E28" s="31">
        <f>'по 6-10'!E28+'по 0,4'!E25</f>
        <v>92</v>
      </c>
      <c r="F28" s="31">
        <f>'по 6-10'!F28+'по 0,4'!F25</f>
        <v>0</v>
      </c>
      <c r="G28" s="31">
        <f>'по 6-10'!G28+'по 0,4'!G25</f>
        <v>0</v>
      </c>
      <c r="H28" s="31">
        <f>'по 6-10'!H28+'по 0,4'!H25</f>
        <v>0</v>
      </c>
      <c r="I28" s="31">
        <f>'по 6-10'!I28+'по 0,4'!I25</f>
        <v>0</v>
      </c>
      <c r="J28" s="31">
        <f>'по 6-10'!J28+'по 0,4'!J25</f>
        <v>0</v>
      </c>
      <c r="K28" s="31">
        <f>'по 6-10'!K28+'по 0,4'!K25</f>
        <v>0</v>
      </c>
      <c r="L28" s="31">
        <f>'по 6-10'!L28+'по 0,4'!L25</f>
        <v>0</v>
      </c>
      <c r="M28" s="31">
        <f>'по 6-10'!M28+'по 0,4'!M25</f>
        <v>0</v>
      </c>
      <c r="N28" s="31">
        <f>'по 6-10'!N28+'по 0,4'!N25</f>
        <v>0</v>
      </c>
      <c r="O28" s="31">
        <f>'по 6-10'!O28+'по 0,4'!O25</f>
        <v>0</v>
      </c>
      <c r="P28" s="31">
        <f>'по 6-10'!P28+'по 0,4'!P25</f>
        <v>0</v>
      </c>
      <c r="Q28" s="31">
        <f>'по 6-10'!Q28+'по 0,4'!Q25</f>
        <v>0</v>
      </c>
    </row>
    <row r="29" spans="1:17" ht="16.5" customHeight="1">
      <c r="A29" s="18"/>
      <c r="B29" s="18"/>
      <c r="C29" s="18" t="s">
        <v>387</v>
      </c>
      <c r="D29" s="31">
        <f>'по 6-10'!D29+'по 0,4'!D26</f>
        <v>3</v>
      </c>
      <c r="E29" s="31">
        <f>'по 6-10'!E29+'по 0,4'!E26</f>
        <v>256</v>
      </c>
      <c r="F29" s="31">
        <f>'по 6-10'!F29+'по 0,4'!F26</f>
        <v>0</v>
      </c>
      <c r="G29" s="31">
        <f>'по 6-10'!G29+'по 0,4'!G26</f>
        <v>0</v>
      </c>
      <c r="H29" s="31">
        <f>'по 6-10'!H29+'по 0,4'!H26</f>
        <v>0</v>
      </c>
      <c r="I29" s="31">
        <f>'по 6-10'!I29+'по 0,4'!I26</f>
        <v>0</v>
      </c>
      <c r="J29" s="31">
        <f>'по 6-10'!J29+'по 0,4'!J26</f>
        <v>0</v>
      </c>
      <c r="K29" s="31">
        <f>'по 6-10'!K29+'по 0,4'!K26</f>
        <v>0</v>
      </c>
      <c r="L29" s="31">
        <f>'по 6-10'!L29+'по 0,4'!L26</f>
        <v>0</v>
      </c>
      <c r="M29" s="31">
        <f>'по 6-10'!M29+'по 0,4'!M26</f>
        <v>0</v>
      </c>
      <c r="N29" s="31">
        <f>'по 6-10'!N29+'по 0,4'!N26</f>
        <v>0</v>
      </c>
      <c r="O29" s="31">
        <f>'по 6-10'!O29+'по 0,4'!O26</f>
        <v>0</v>
      </c>
      <c r="P29" s="31">
        <f>'по 6-10'!P29+'по 0,4'!P26</f>
        <v>0</v>
      </c>
      <c r="Q29" s="31">
        <f>'по 6-10'!Q29+'по 0,4'!Q26</f>
        <v>0</v>
      </c>
    </row>
    <row r="30" spans="1:17" ht="12" customHeight="1">
      <c r="A30" s="18"/>
      <c r="B30" s="18"/>
      <c r="C30" s="18" t="s">
        <v>388</v>
      </c>
      <c r="D30" s="31">
        <f>'по 6-10'!D30+'по 0,4'!D27</f>
        <v>3</v>
      </c>
      <c r="E30" s="31">
        <f>'по 6-10'!E30+'по 0,4'!E27</f>
        <v>688.5</v>
      </c>
      <c r="F30" s="31">
        <f>'по 6-10'!F30+'по 0,4'!F27</f>
        <v>0</v>
      </c>
      <c r="G30" s="31">
        <f>'по 6-10'!G30+'по 0,4'!G27</f>
        <v>0</v>
      </c>
      <c r="H30" s="31">
        <f>'по 6-10'!H30+'по 0,4'!H27</f>
        <v>0</v>
      </c>
      <c r="I30" s="31">
        <f>'по 6-10'!I30+'по 0,4'!I27</f>
        <v>0</v>
      </c>
      <c r="J30" s="31">
        <f>'по 6-10'!J30+'по 0,4'!J27</f>
        <v>0</v>
      </c>
      <c r="K30" s="31">
        <f>'по 6-10'!K30+'по 0,4'!K27</f>
        <v>0</v>
      </c>
      <c r="L30" s="31">
        <f>'по 6-10'!L30+'по 0,4'!L27</f>
        <v>0</v>
      </c>
      <c r="M30" s="31">
        <f>'по 6-10'!M30+'по 0,4'!M27</f>
        <v>0</v>
      </c>
      <c r="N30" s="31">
        <f>'по 6-10'!N30+'по 0,4'!N27</f>
        <v>0</v>
      </c>
      <c r="O30" s="31">
        <f>'по 6-10'!O30+'по 0,4'!O27</f>
        <v>0</v>
      </c>
      <c r="P30" s="31">
        <f>'по 6-10'!P30+'по 0,4'!P27</f>
        <v>0</v>
      </c>
      <c r="Q30" s="31">
        <f>'по 6-10'!Q30+'по 0,4'!Q27</f>
        <v>0</v>
      </c>
    </row>
    <row r="31" spans="1:17" ht="12.75" customHeight="1">
      <c r="A31" s="18"/>
      <c r="B31" s="18"/>
      <c r="C31" s="18" t="s">
        <v>389</v>
      </c>
      <c r="D31" s="31">
        <f>'по 6-10'!D31+'по 0,4'!D28</f>
        <v>2</v>
      </c>
      <c r="E31" s="31">
        <f>'по 6-10'!E31+'по 0,4'!E28</f>
        <v>16</v>
      </c>
      <c r="F31" s="31">
        <f>'по 6-10'!F31+'по 0,4'!F28</f>
        <v>0</v>
      </c>
      <c r="G31" s="31">
        <f>'по 6-10'!G31+'по 0,4'!G28</f>
        <v>0</v>
      </c>
      <c r="H31" s="31">
        <f>'по 6-10'!H31+'по 0,4'!H28</f>
        <v>0</v>
      </c>
      <c r="I31" s="31">
        <f>'по 6-10'!I31+'по 0,4'!I28</f>
        <v>0</v>
      </c>
      <c r="J31" s="31">
        <f>'по 6-10'!J31+'по 0,4'!J28</f>
        <v>0</v>
      </c>
      <c r="K31" s="31">
        <f>'по 6-10'!K31+'по 0,4'!K28</f>
        <v>0</v>
      </c>
      <c r="L31" s="31">
        <f>'по 6-10'!L31+'по 0,4'!L28</f>
        <v>0</v>
      </c>
      <c r="M31" s="31">
        <f>'по 6-10'!M31+'по 0,4'!M28</f>
        <v>0</v>
      </c>
      <c r="N31" s="31">
        <f>'по 6-10'!N31+'по 0,4'!N28</f>
        <v>0</v>
      </c>
      <c r="O31" s="31">
        <f>'по 6-10'!O31+'по 0,4'!O28</f>
        <v>0</v>
      </c>
      <c r="P31" s="31">
        <f>'по 6-10'!P31+'по 0,4'!P28</f>
        <v>0</v>
      </c>
      <c r="Q31" s="31">
        <f>'по 6-10'!Q31+'по 0,4'!Q28</f>
        <v>0</v>
      </c>
    </row>
    <row r="32" spans="1:17" ht="12.75" customHeight="1">
      <c r="A32" s="18"/>
      <c r="B32" s="18"/>
      <c r="C32" s="18" t="s">
        <v>390</v>
      </c>
      <c r="D32" s="31">
        <f>'по 6-10'!D32+'по 0,4'!D29</f>
        <v>8</v>
      </c>
      <c r="E32" s="31">
        <f>'по 6-10'!E32+'по 0,4'!E29</f>
        <v>150</v>
      </c>
      <c r="F32" s="31">
        <f>'по 6-10'!F32+'по 0,4'!F29</f>
        <v>0</v>
      </c>
      <c r="G32" s="31">
        <f>'по 6-10'!G32+'по 0,4'!G29</f>
        <v>0</v>
      </c>
      <c r="H32" s="31">
        <f>'по 6-10'!H32+'по 0,4'!H29</f>
        <v>0</v>
      </c>
      <c r="I32" s="31">
        <f>'по 6-10'!I32+'по 0,4'!I29</f>
        <v>0</v>
      </c>
      <c r="J32" s="31">
        <f>'по 6-10'!J32+'по 0,4'!J29</f>
        <v>0</v>
      </c>
      <c r="K32" s="31">
        <f>'по 6-10'!K32+'по 0,4'!K29</f>
        <v>0</v>
      </c>
      <c r="L32" s="31">
        <f>'по 6-10'!L32+'по 0,4'!L29</f>
        <v>0</v>
      </c>
      <c r="M32" s="31">
        <f>'по 6-10'!M32+'по 0,4'!M29</f>
        <v>0</v>
      </c>
      <c r="N32" s="31">
        <f>'по 6-10'!N32+'по 0,4'!N29</f>
        <v>0</v>
      </c>
      <c r="O32" s="31">
        <f>'по 6-10'!O32+'по 0,4'!O29</f>
        <v>0</v>
      </c>
      <c r="P32" s="31">
        <f>'по 6-10'!P32+'по 0,4'!P29</f>
        <v>0</v>
      </c>
      <c r="Q32" s="31">
        <f>'по 6-10'!Q32+'по 0,4'!Q29</f>
        <v>0</v>
      </c>
    </row>
    <row r="33" spans="1:17" ht="12.75" customHeight="1">
      <c r="A33" s="18"/>
      <c r="B33" s="18"/>
      <c r="C33" s="18" t="s">
        <v>391</v>
      </c>
      <c r="D33" s="31">
        <f>'по 6-10'!D33+'по 0,4'!D30</f>
        <v>3</v>
      </c>
      <c r="E33" s="31">
        <f>'по 6-10'!E33+'по 0,4'!E30</f>
        <v>125</v>
      </c>
      <c r="F33" s="31">
        <f>'по 6-10'!F33+'по 0,4'!F30</f>
        <v>0</v>
      </c>
      <c r="G33" s="31">
        <f>'по 6-10'!G33+'по 0,4'!G30</f>
        <v>0</v>
      </c>
      <c r="H33" s="31">
        <f>'по 6-10'!H33+'по 0,4'!H30</f>
        <v>0</v>
      </c>
      <c r="I33" s="31">
        <f>'по 6-10'!I33+'по 0,4'!I30</f>
        <v>0</v>
      </c>
      <c r="J33" s="31">
        <f>'по 6-10'!J33+'по 0,4'!J30</f>
        <v>0</v>
      </c>
      <c r="K33" s="31">
        <f>'по 6-10'!K33+'по 0,4'!K30</f>
        <v>0</v>
      </c>
      <c r="L33" s="31">
        <f>'по 6-10'!L33+'по 0,4'!L30</f>
        <v>0</v>
      </c>
      <c r="M33" s="31">
        <f>'по 6-10'!M33+'по 0,4'!M30</f>
        <v>0</v>
      </c>
      <c r="N33" s="31">
        <f>'по 6-10'!N33+'по 0,4'!N30</f>
        <v>0</v>
      </c>
      <c r="O33" s="31">
        <f>'по 6-10'!O33+'по 0,4'!O30</f>
        <v>0</v>
      </c>
      <c r="P33" s="31">
        <f>'по 6-10'!P33+'по 0,4'!P30</f>
        <v>0</v>
      </c>
      <c r="Q33" s="31">
        <f>'по 6-10'!Q33+'по 0,4'!Q30</f>
        <v>0</v>
      </c>
    </row>
    <row r="34" spans="1:17" ht="12.75" customHeight="1">
      <c r="A34" s="18"/>
      <c r="B34" s="18"/>
      <c r="C34" s="18" t="s">
        <v>392</v>
      </c>
      <c r="D34" s="31">
        <f>'по 6-10'!D34+'по 0,4'!D31</f>
        <v>1</v>
      </c>
      <c r="E34" s="31">
        <f>'по 6-10'!E34+'по 0,4'!E31</f>
        <v>15</v>
      </c>
      <c r="F34" s="31">
        <f>'по 6-10'!F34+'по 0,4'!F31</f>
        <v>0</v>
      </c>
      <c r="G34" s="31">
        <f>'по 6-10'!G34+'по 0,4'!G31</f>
        <v>0</v>
      </c>
      <c r="H34" s="31">
        <f>'по 6-10'!H34+'по 0,4'!H31</f>
        <v>0</v>
      </c>
      <c r="I34" s="31">
        <f>'по 6-10'!I34+'по 0,4'!I31</f>
        <v>0</v>
      </c>
      <c r="J34" s="31">
        <f>'по 6-10'!J34+'по 0,4'!J31</f>
        <v>0</v>
      </c>
      <c r="K34" s="31">
        <f>'по 6-10'!K34+'по 0,4'!K31</f>
        <v>0</v>
      </c>
      <c r="L34" s="31">
        <f>'по 6-10'!L34+'по 0,4'!L31</f>
        <v>0</v>
      </c>
      <c r="M34" s="31">
        <f>'по 6-10'!M34+'по 0,4'!M31</f>
        <v>0</v>
      </c>
      <c r="N34" s="31">
        <f>'по 6-10'!N34+'по 0,4'!N31</f>
        <v>0</v>
      </c>
      <c r="O34" s="31">
        <f>'по 6-10'!O34+'по 0,4'!O31</f>
        <v>0</v>
      </c>
      <c r="P34" s="31">
        <f>'по 6-10'!P34+'по 0,4'!P31</f>
        <v>0</v>
      </c>
      <c r="Q34" s="31">
        <f>'по 6-10'!Q34+'по 0,4'!Q31</f>
        <v>0</v>
      </c>
    </row>
    <row r="35" spans="1:17" ht="12.75" customHeight="1">
      <c r="A35" s="18"/>
      <c r="B35" s="18"/>
      <c r="C35" s="18" t="s">
        <v>393</v>
      </c>
      <c r="D35" s="31">
        <f>'по 6-10'!D35+'по 0,4'!D32</f>
        <v>0</v>
      </c>
      <c r="E35" s="31">
        <f>'по 6-10'!E35+'по 0,4'!E32</f>
        <v>0</v>
      </c>
      <c r="F35" s="31">
        <f>'по 6-10'!F35+'по 0,4'!F32</f>
        <v>0</v>
      </c>
      <c r="G35" s="31">
        <f>'по 6-10'!G35+'по 0,4'!G32</f>
        <v>0</v>
      </c>
      <c r="H35" s="31">
        <f>'по 6-10'!H35+'по 0,4'!H32</f>
        <v>0</v>
      </c>
      <c r="I35" s="31">
        <f>'по 6-10'!I35+'по 0,4'!I32</f>
        <v>0</v>
      </c>
      <c r="J35" s="31">
        <f>'по 6-10'!J35+'по 0,4'!J32</f>
        <v>0</v>
      </c>
      <c r="K35" s="31">
        <f>'по 6-10'!K35+'по 0,4'!K32</f>
        <v>0</v>
      </c>
      <c r="L35" s="31">
        <f>'по 6-10'!L35+'по 0,4'!L32</f>
        <v>0</v>
      </c>
      <c r="M35" s="31">
        <f>'по 6-10'!M35+'по 0,4'!M32</f>
        <v>0</v>
      </c>
      <c r="N35" s="31">
        <f>'по 6-10'!N35+'по 0,4'!N32</f>
        <v>0</v>
      </c>
      <c r="O35" s="31">
        <f>'по 6-10'!O35+'по 0,4'!O32</f>
        <v>0</v>
      </c>
      <c r="P35" s="31">
        <f>'по 6-10'!P35+'по 0,4'!P32</f>
        <v>0</v>
      </c>
      <c r="Q35" s="31">
        <f>'по 6-10'!Q35+'по 0,4'!Q32</f>
        <v>0</v>
      </c>
    </row>
    <row r="36" spans="1:17" ht="12.75" customHeight="1">
      <c r="A36" s="18"/>
      <c r="B36" s="18"/>
      <c r="C36" s="18" t="s">
        <v>394</v>
      </c>
      <c r="D36" s="31">
        <f>'по 6-10'!D36+'по 0,4'!D33</f>
        <v>7</v>
      </c>
      <c r="E36" s="31">
        <f>'по 6-10'!E36+'по 0,4'!E33</f>
        <v>207</v>
      </c>
      <c r="F36" s="31">
        <f>'по 6-10'!F36+'по 0,4'!F33</f>
        <v>0</v>
      </c>
      <c r="G36" s="31">
        <f>'по 6-10'!G36+'по 0,4'!G33</f>
        <v>0</v>
      </c>
      <c r="H36" s="31">
        <f>'по 6-10'!H36+'по 0,4'!H33</f>
        <v>0</v>
      </c>
      <c r="I36" s="31">
        <f>'по 6-10'!I36+'по 0,4'!I33</f>
        <v>0</v>
      </c>
      <c r="J36" s="31">
        <f>'по 6-10'!J36+'по 0,4'!J33</f>
        <v>0</v>
      </c>
      <c r="K36" s="31">
        <f>'по 6-10'!K36+'по 0,4'!K33</f>
        <v>0</v>
      </c>
      <c r="L36" s="31">
        <f>'по 6-10'!L36+'по 0,4'!L33</f>
        <v>0</v>
      </c>
      <c r="M36" s="31">
        <f>'по 6-10'!M36+'по 0,4'!M33</f>
        <v>0</v>
      </c>
      <c r="N36" s="31">
        <f>'по 6-10'!N36+'по 0,4'!N33</f>
        <v>0</v>
      </c>
      <c r="O36" s="31">
        <f>'по 6-10'!O36+'по 0,4'!O33</f>
        <v>0</v>
      </c>
      <c r="P36" s="31">
        <f>'по 6-10'!P36+'по 0,4'!P33</f>
        <v>0</v>
      </c>
      <c r="Q36" s="31">
        <f>'по 6-10'!Q36+'по 0,4'!Q33</f>
        <v>0</v>
      </c>
    </row>
    <row r="37" spans="1:17" ht="12.75" customHeight="1">
      <c r="A37" s="18"/>
      <c r="B37" s="18"/>
      <c r="C37" s="18" t="s">
        <v>395</v>
      </c>
      <c r="D37" s="31">
        <f>'по 6-10'!D37+'по 0,4'!D34</f>
        <v>4</v>
      </c>
      <c r="E37" s="31">
        <f>'по 6-10'!E37+'по 0,4'!E34</f>
        <v>35</v>
      </c>
      <c r="F37" s="31">
        <f>'по 6-10'!F37+'по 0,4'!F34</f>
        <v>0</v>
      </c>
      <c r="G37" s="31">
        <f>'по 6-10'!G37+'по 0,4'!G34</f>
        <v>0</v>
      </c>
      <c r="H37" s="31">
        <f>'по 6-10'!H37+'по 0,4'!H34</f>
        <v>0</v>
      </c>
      <c r="I37" s="31">
        <f>'по 6-10'!I37+'по 0,4'!I34</f>
        <v>0</v>
      </c>
      <c r="J37" s="31">
        <f>'по 6-10'!J37+'по 0,4'!J34</f>
        <v>0</v>
      </c>
      <c r="K37" s="31">
        <f>'по 6-10'!K37+'по 0,4'!K34</f>
        <v>0</v>
      </c>
      <c r="L37" s="31">
        <f>'по 6-10'!L37+'по 0,4'!L34</f>
        <v>0</v>
      </c>
      <c r="M37" s="31">
        <f>'по 6-10'!M37+'по 0,4'!M34</f>
        <v>0</v>
      </c>
      <c r="N37" s="31">
        <f>'по 6-10'!N37+'по 0,4'!N34</f>
        <v>0</v>
      </c>
      <c r="O37" s="31">
        <f>'по 6-10'!O37+'по 0,4'!O34</f>
        <v>0</v>
      </c>
      <c r="P37" s="31">
        <f>'по 6-10'!P37+'по 0,4'!P34</f>
        <v>0</v>
      </c>
      <c r="Q37" s="31">
        <f>'по 6-10'!Q37+'по 0,4'!Q34</f>
        <v>0</v>
      </c>
    </row>
    <row r="38" spans="1:17" ht="12.75" customHeight="1">
      <c r="A38" s="18"/>
      <c r="B38" s="18"/>
      <c r="C38" s="18" t="s">
        <v>396</v>
      </c>
      <c r="D38" s="31">
        <f>'по 6-10'!D38+'по 0,4'!D35</f>
        <v>4</v>
      </c>
      <c r="E38" s="31">
        <f>'по 6-10'!E38+'по 0,4'!E35</f>
        <v>122</v>
      </c>
      <c r="F38" s="31">
        <f>'по 6-10'!F38+'по 0,4'!F35</f>
        <v>0</v>
      </c>
      <c r="G38" s="31">
        <f>'по 6-10'!G38+'по 0,4'!G35</f>
        <v>0</v>
      </c>
      <c r="H38" s="31">
        <f>'по 6-10'!H38+'по 0,4'!H35</f>
        <v>0</v>
      </c>
      <c r="I38" s="31">
        <f>'по 6-10'!I38+'по 0,4'!I35</f>
        <v>0</v>
      </c>
      <c r="J38" s="31">
        <f>'по 6-10'!J38+'по 0,4'!J35</f>
        <v>0</v>
      </c>
      <c r="K38" s="31">
        <f>'по 6-10'!K38+'по 0,4'!K35</f>
        <v>0</v>
      </c>
      <c r="L38" s="31">
        <f>'по 6-10'!L38+'по 0,4'!L35</f>
        <v>0</v>
      </c>
      <c r="M38" s="31">
        <f>'по 6-10'!M38+'по 0,4'!M35</f>
        <v>0</v>
      </c>
      <c r="N38" s="31">
        <f>'по 6-10'!N38+'по 0,4'!N35</f>
        <v>0</v>
      </c>
      <c r="O38" s="31">
        <f>'по 6-10'!O38+'по 0,4'!O35</f>
        <v>0</v>
      </c>
      <c r="P38" s="31">
        <f>'по 6-10'!P38+'по 0,4'!P35</f>
        <v>0</v>
      </c>
      <c r="Q38" s="31">
        <f>'по 6-10'!Q38+'по 0,4'!Q35</f>
        <v>0</v>
      </c>
    </row>
    <row r="39" spans="1:17" ht="12.75" customHeight="1">
      <c r="A39" s="18"/>
      <c r="B39" s="18"/>
      <c r="C39" s="18" t="s">
        <v>397</v>
      </c>
      <c r="D39" s="31">
        <f>'по 6-10'!D39+'по 0,4'!D36</f>
        <v>10</v>
      </c>
      <c r="E39" s="31">
        <f>'по 6-10'!E39+'по 0,4'!E36</f>
        <v>153</v>
      </c>
      <c r="F39" s="31">
        <f>'по 6-10'!F39+'по 0,4'!F36</f>
        <v>1</v>
      </c>
      <c r="G39" s="31">
        <f>'по 6-10'!G39+'по 0,4'!G36</f>
        <v>20</v>
      </c>
      <c r="H39" s="31">
        <f>'по 6-10'!H39+'по 0,4'!H36</f>
        <v>0</v>
      </c>
      <c r="I39" s="31">
        <f>'по 6-10'!I39+'по 0,4'!I36</f>
        <v>0</v>
      </c>
      <c r="J39" s="31">
        <f>'по 6-10'!J39+'по 0,4'!J36</f>
        <v>0</v>
      </c>
      <c r="K39" s="31">
        <f>'по 6-10'!K39+'по 0,4'!K36</f>
        <v>0</v>
      </c>
      <c r="L39" s="31">
        <f>'по 6-10'!L39+'по 0,4'!L36</f>
        <v>0</v>
      </c>
      <c r="M39" s="31">
        <f>'по 6-10'!M39+'по 0,4'!M36</f>
        <v>0</v>
      </c>
      <c r="N39" s="31">
        <f>'по 6-10'!N39+'по 0,4'!N36</f>
        <v>0</v>
      </c>
      <c r="O39" s="31">
        <f>'по 6-10'!O39+'по 0,4'!O36</f>
        <v>0</v>
      </c>
      <c r="P39" s="31">
        <f>'по 6-10'!P39+'по 0,4'!P36</f>
        <v>0</v>
      </c>
      <c r="Q39" s="31">
        <f>'по 6-10'!Q39+'по 0,4'!Q36</f>
        <v>0</v>
      </c>
    </row>
    <row r="40" spans="1:17" ht="12.75" customHeight="1">
      <c r="A40" s="18"/>
      <c r="B40" s="18"/>
      <c r="C40" s="18" t="s">
        <v>398</v>
      </c>
      <c r="D40" s="31">
        <f>'по 6-10'!D40+'по 0,4'!D37</f>
        <v>2</v>
      </c>
      <c r="E40" s="31">
        <f>'по 6-10'!E40+'по 0,4'!E37</f>
        <v>35</v>
      </c>
      <c r="F40" s="31">
        <f>'по 6-10'!F40+'по 0,4'!F37</f>
        <v>0</v>
      </c>
      <c r="G40" s="31">
        <f>'по 6-10'!G40+'по 0,4'!G37</f>
        <v>0</v>
      </c>
      <c r="H40" s="31">
        <f>'по 6-10'!H40+'по 0,4'!H37</f>
        <v>0</v>
      </c>
      <c r="I40" s="31">
        <f>'по 6-10'!I40+'по 0,4'!I37</f>
        <v>0</v>
      </c>
      <c r="J40" s="31">
        <f>'по 6-10'!J40+'по 0,4'!J37</f>
        <v>0</v>
      </c>
      <c r="K40" s="31">
        <f>'по 6-10'!K40+'по 0,4'!K37</f>
        <v>0</v>
      </c>
      <c r="L40" s="31">
        <f>'по 6-10'!L40+'по 0,4'!L37</f>
        <v>0</v>
      </c>
      <c r="M40" s="31">
        <f>'по 6-10'!M40+'по 0,4'!M37</f>
        <v>0</v>
      </c>
      <c r="N40" s="31">
        <f>'по 6-10'!N40+'по 0,4'!N37</f>
        <v>0</v>
      </c>
      <c r="O40" s="31">
        <f>'по 6-10'!O40+'по 0,4'!O37</f>
        <v>0</v>
      </c>
      <c r="P40" s="31">
        <f>'по 6-10'!P40+'по 0,4'!P37</f>
        <v>0</v>
      </c>
      <c r="Q40" s="31">
        <f>'по 6-10'!Q40+'по 0,4'!Q37</f>
        <v>0</v>
      </c>
    </row>
    <row r="41" spans="1:17" ht="12.75" customHeight="1">
      <c r="A41" s="18"/>
      <c r="B41" s="18"/>
      <c r="C41" s="18" t="s">
        <v>399</v>
      </c>
      <c r="D41" s="31">
        <f>'по 6-10'!D41+'по 0,4'!D38</f>
        <v>3</v>
      </c>
      <c r="E41" s="31">
        <f>'по 6-10'!E41+'по 0,4'!E38</f>
        <v>90</v>
      </c>
      <c r="F41" s="31">
        <f>'по 6-10'!F41+'по 0,4'!F38</f>
        <v>0</v>
      </c>
      <c r="G41" s="31">
        <f>'по 6-10'!G41+'по 0,4'!G38</f>
        <v>0</v>
      </c>
      <c r="H41" s="31">
        <f>'по 6-10'!H41+'по 0,4'!H38</f>
        <v>0</v>
      </c>
      <c r="I41" s="31">
        <f>'по 6-10'!I41+'по 0,4'!I38</f>
        <v>0</v>
      </c>
      <c r="J41" s="31">
        <f>'по 6-10'!J41+'по 0,4'!J38</f>
        <v>0</v>
      </c>
      <c r="K41" s="31">
        <f>'по 6-10'!K41+'по 0,4'!K38</f>
        <v>0</v>
      </c>
      <c r="L41" s="31">
        <f>'по 6-10'!L41+'по 0,4'!L38</f>
        <v>0</v>
      </c>
      <c r="M41" s="31">
        <f>'по 6-10'!M41+'по 0,4'!M38</f>
        <v>0</v>
      </c>
      <c r="N41" s="31">
        <f>'по 6-10'!N41+'по 0,4'!N38</f>
        <v>0</v>
      </c>
      <c r="O41" s="31">
        <f>'по 6-10'!O41+'по 0,4'!O38</f>
        <v>0</v>
      </c>
      <c r="P41" s="31">
        <f>'по 6-10'!P41+'по 0,4'!P38</f>
        <v>0</v>
      </c>
      <c r="Q41" s="31">
        <f>'по 6-10'!Q41+'по 0,4'!Q38</f>
        <v>0</v>
      </c>
    </row>
    <row r="42" spans="1:17" ht="12.75" customHeight="1">
      <c r="A42" s="18"/>
      <c r="B42" s="18"/>
      <c r="C42" s="18" t="s">
        <v>400</v>
      </c>
      <c r="D42" s="31">
        <f>'по 6-10'!D42+'по 0,4'!D39</f>
        <v>1</v>
      </c>
      <c r="E42" s="31">
        <f>'по 6-10'!E42+'по 0,4'!E39</f>
        <v>15</v>
      </c>
      <c r="F42" s="31">
        <f>'по 6-10'!F42+'по 0,4'!F39</f>
        <v>0</v>
      </c>
      <c r="G42" s="31">
        <f>'по 6-10'!G42+'по 0,4'!G39</f>
        <v>0</v>
      </c>
      <c r="H42" s="31">
        <f>'по 6-10'!H42+'по 0,4'!H39</f>
        <v>0</v>
      </c>
      <c r="I42" s="31">
        <f>'по 6-10'!I42+'по 0,4'!I39</f>
        <v>0</v>
      </c>
      <c r="J42" s="31">
        <f>'по 6-10'!J42+'по 0,4'!J39</f>
        <v>0</v>
      </c>
      <c r="K42" s="31">
        <f>'по 6-10'!K42+'по 0,4'!K39</f>
        <v>0</v>
      </c>
      <c r="L42" s="31">
        <f>'по 6-10'!L42+'по 0,4'!L39</f>
        <v>0</v>
      </c>
      <c r="M42" s="31">
        <f>'по 6-10'!M42+'по 0,4'!M39</f>
        <v>0</v>
      </c>
      <c r="N42" s="31">
        <f>'по 6-10'!N42+'по 0,4'!N39</f>
        <v>0</v>
      </c>
      <c r="O42" s="31">
        <f>'по 6-10'!O42+'по 0,4'!O39</f>
        <v>0</v>
      </c>
      <c r="P42" s="31">
        <f>'по 6-10'!P42+'по 0,4'!P39</f>
        <v>0</v>
      </c>
      <c r="Q42" s="31">
        <f>'по 6-10'!Q42+'по 0,4'!Q39</f>
        <v>0</v>
      </c>
    </row>
    <row r="43" spans="1:17" ht="12.75" customHeight="1">
      <c r="A43" s="18"/>
      <c r="B43" s="18"/>
      <c r="C43" s="18" t="s">
        <v>401</v>
      </c>
      <c r="D43" s="31">
        <f>'по 6-10'!D43+'по 0,4'!D40</f>
        <v>2</v>
      </c>
      <c r="E43" s="31">
        <f>'по 6-10'!E43+'по 0,4'!E40</f>
        <v>20</v>
      </c>
      <c r="F43" s="31">
        <f>'по 6-10'!F43+'по 0,4'!F40</f>
        <v>0</v>
      </c>
      <c r="G43" s="31">
        <f>'по 6-10'!G43+'по 0,4'!G40</f>
        <v>0</v>
      </c>
      <c r="H43" s="31">
        <f>'по 6-10'!H43+'по 0,4'!H40</f>
        <v>0</v>
      </c>
      <c r="I43" s="31">
        <f>'по 6-10'!I43+'по 0,4'!I40</f>
        <v>0</v>
      </c>
      <c r="J43" s="31">
        <f>'по 6-10'!J43+'по 0,4'!J40</f>
        <v>0</v>
      </c>
      <c r="K43" s="31">
        <f>'по 6-10'!K43+'по 0,4'!K40</f>
        <v>0</v>
      </c>
      <c r="L43" s="31">
        <f>'по 6-10'!L43+'по 0,4'!L40</f>
        <v>0</v>
      </c>
      <c r="M43" s="31">
        <f>'по 6-10'!M43+'по 0,4'!M40</f>
        <v>0</v>
      </c>
      <c r="N43" s="31">
        <f>'по 6-10'!N43+'по 0,4'!N40</f>
        <v>0</v>
      </c>
      <c r="O43" s="31">
        <f>'по 6-10'!O43+'по 0,4'!O40</f>
        <v>0</v>
      </c>
      <c r="P43" s="31">
        <f>'по 6-10'!P43+'по 0,4'!P40</f>
        <v>0</v>
      </c>
      <c r="Q43" s="31">
        <f>'по 6-10'!Q43+'по 0,4'!Q40</f>
        <v>0</v>
      </c>
    </row>
    <row r="44" spans="1:17" ht="12.75" customHeight="1">
      <c r="A44" s="18"/>
      <c r="B44" s="18"/>
      <c r="C44" s="18" t="s">
        <v>402</v>
      </c>
      <c r="D44" s="31">
        <f>'по 6-10'!D44+'по 0,4'!D41</f>
        <v>1</v>
      </c>
      <c r="E44" s="31">
        <f>'по 6-10'!E44+'по 0,4'!E41</f>
        <v>5</v>
      </c>
      <c r="F44" s="31">
        <f>'по 6-10'!F44+'по 0,4'!F41</f>
        <v>0</v>
      </c>
      <c r="G44" s="31">
        <f>'по 6-10'!G44+'по 0,4'!G41</f>
        <v>0</v>
      </c>
      <c r="H44" s="31">
        <f>'по 6-10'!H44+'по 0,4'!H41</f>
        <v>0</v>
      </c>
      <c r="I44" s="31">
        <f>'по 6-10'!I44+'по 0,4'!I41</f>
        <v>0</v>
      </c>
      <c r="J44" s="31">
        <f>'по 6-10'!J44+'по 0,4'!J41</f>
        <v>0</v>
      </c>
      <c r="K44" s="31">
        <f>'по 6-10'!K44+'по 0,4'!K41</f>
        <v>0</v>
      </c>
      <c r="L44" s="31">
        <f>'по 6-10'!L44+'по 0,4'!L41</f>
        <v>0</v>
      </c>
      <c r="M44" s="31">
        <f>'по 6-10'!M44+'по 0,4'!M41</f>
        <v>0</v>
      </c>
      <c r="N44" s="31">
        <f>'по 6-10'!N44+'по 0,4'!N41</f>
        <v>0</v>
      </c>
      <c r="O44" s="31">
        <f>'по 6-10'!O44+'по 0,4'!O41</f>
        <v>0</v>
      </c>
      <c r="P44" s="31">
        <f>'по 6-10'!P44+'по 0,4'!P41</f>
        <v>0</v>
      </c>
      <c r="Q44" s="31">
        <f>'по 6-10'!Q44+'по 0,4'!Q41</f>
        <v>0</v>
      </c>
    </row>
    <row r="45" spans="1:17" ht="12.75" customHeight="1">
      <c r="A45" s="18"/>
      <c r="B45" s="18"/>
      <c r="C45" s="18" t="s">
        <v>403</v>
      </c>
      <c r="D45" s="31">
        <f>'по 6-10'!D45+'по 0,4'!D42</f>
        <v>0</v>
      </c>
      <c r="E45" s="31">
        <f>'по 6-10'!E45+'по 0,4'!E42</f>
        <v>0</v>
      </c>
      <c r="F45" s="31">
        <f>'по 6-10'!F45+'по 0,4'!F42</f>
        <v>0</v>
      </c>
      <c r="G45" s="31">
        <f>'по 6-10'!G45+'по 0,4'!G42</f>
        <v>0</v>
      </c>
      <c r="H45" s="31">
        <f>'по 6-10'!H45+'по 0,4'!H42</f>
        <v>0</v>
      </c>
      <c r="I45" s="31">
        <f>'по 6-10'!I45+'по 0,4'!I42</f>
        <v>0</v>
      </c>
      <c r="J45" s="31">
        <f>'по 6-10'!J45+'по 0,4'!J42</f>
        <v>0</v>
      </c>
      <c r="K45" s="31">
        <f>'по 6-10'!K45+'по 0,4'!K42</f>
        <v>0</v>
      </c>
      <c r="L45" s="31">
        <f>'по 6-10'!L45+'по 0,4'!L42</f>
        <v>0</v>
      </c>
      <c r="M45" s="31">
        <f>'по 6-10'!M45+'по 0,4'!M42</f>
        <v>0</v>
      </c>
      <c r="N45" s="31">
        <f>'по 6-10'!N45+'по 0,4'!N42</f>
        <v>0</v>
      </c>
      <c r="O45" s="31">
        <f>'по 6-10'!O45+'по 0,4'!O42</f>
        <v>0</v>
      </c>
      <c r="P45" s="31">
        <f>'по 6-10'!P45+'по 0,4'!P42</f>
        <v>0</v>
      </c>
      <c r="Q45" s="31">
        <f>'по 6-10'!Q45+'по 0,4'!Q42</f>
        <v>0</v>
      </c>
    </row>
    <row r="46" spans="1:17" ht="12.75" customHeight="1">
      <c r="A46" s="18"/>
      <c r="B46" s="18"/>
      <c r="C46" s="18" t="s">
        <v>404</v>
      </c>
      <c r="D46" s="31">
        <f>'по 6-10'!D46+'по 0,4'!D43</f>
        <v>0</v>
      </c>
      <c r="E46" s="31">
        <f>'по 6-10'!E46+'по 0,4'!E43</f>
        <v>0</v>
      </c>
      <c r="F46" s="31">
        <f>'по 6-10'!F46+'по 0,4'!F43</f>
        <v>0</v>
      </c>
      <c r="G46" s="31">
        <f>'по 6-10'!G46+'по 0,4'!G43</f>
        <v>0</v>
      </c>
      <c r="H46" s="31">
        <f>'по 6-10'!H46+'по 0,4'!H43</f>
        <v>0</v>
      </c>
      <c r="I46" s="31">
        <f>'по 6-10'!I46+'по 0,4'!I43</f>
        <v>0</v>
      </c>
      <c r="J46" s="31">
        <f>'по 6-10'!J46+'по 0,4'!J43</f>
        <v>0</v>
      </c>
      <c r="K46" s="31">
        <f>'по 6-10'!K46+'по 0,4'!K43</f>
        <v>0</v>
      </c>
      <c r="L46" s="31">
        <f>'по 6-10'!L46+'по 0,4'!L43</f>
        <v>0</v>
      </c>
      <c r="M46" s="31">
        <f>'по 6-10'!M46+'по 0,4'!M43</f>
        <v>0</v>
      </c>
      <c r="N46" s="31">
        <f>'по 6-10'!N46+'по 0,4'!N43</f>
        <v>0</v>
      </c>
      <c r="O46" s="31">
        <f>'по 6-10'!O46+'по 0,4'!O43</f>
        <v>0</v>
      </c>
      <c r="P46" s="31">
        <f>'по 6-10'!P46+'по 0,4'!P43</f>
        <v>0</v>
      </c>
      <c r="Q46" s="31">
        <f>'по 6-10'!Q46+'по 0,4'!Q43</f>
        <v>0</v>
      </c>
    </row>
    <row r="47" spans="1:17" ht="12.75" customHeight="1">
      <c r="A47" s="18"/>
      <c r="B47" s="18"/>
      <c r="C47" s="18" t="s">
        <v>405</v>
      </c>
      <c r="D47" s="31">
        <f>'по 6-10'!D47+'по 0,4'!D44</f>
        <v>1</v>
      </c>
      <c r="E47" s="31">
        <f>'по 6-10'!E47+'по 0,4'!E44</f>
        <v>190</v>
      </c>
      <c r="F47" s="31">
        <f>'по 6-10'!F47+'по 0,4'!F44</f>
        <v>0</v>
      </c>
      <c r="G47" s="31">
        <f>'по 6-10'!G47+'по 0,4'!G44</f>
        <v>0</v>
      </c>
      <c r="H47" s="31">
        <f>'по 6-10'!H47+'по 0,4'!H44</f>
        <v>0</v>
      </c>
      <c r="I47" s="31">
        <f>'по 6-10'!I47+'по 0,4'!I44</f>
        <v>0</v>
      </c>
      <c r="J47" s="31">
        <f>'по 6-10'!J47+'по 0,4'!J44</f>
        <v>0</v>
      </c>
      <c r="K47" s="31">
        <f>'по 6-10'!K47+'по 0,4'!K44</f>
        <v>0</v>
      </c>
      <c r="L47" s="31">
        <f>'по 6-10'!L47+'по 0,4'!L44</f>
        <v>0</v>
      </c>
      <c r="M47" s="31">
        <f>'по 6-10'!M47+'по 0,4'!M44</f>
        <v>0</v>
      </c>
      <c r="N47" s="31">
        <f>'по 6-10'!N47+'по 0,4'!N44</f>
        <v>0</v>
      </c>
      <c r="O47" s="31">
        <f>'по 6-10'!O47+'по 0,4'!O44</f>
        <v>0</v>
      </c>
      <c r="P47" s="31">
        <f>'по 6-10'!P47+'по 0,4'!P44</f>
        <v>0</v>
      </c>
      <c r="Q47" s="31">
        <f>'по 6-10'!Q47+'по 0,4'!Q44</f>
        <v>0</v>
      </c>
    </row>
    <row r="48" spans="1:17" ht="12.75" customHeight="1">
      <c r="A48" s="18"/>
      <c r="B48" s="18"/>
      <c r="C48" s="18" t="s">
        <v>406</v>
      </c>
      <c r="D48" s="31">
        <f>'по 6-10'!D48+'по 0,4'!D45</f>
        <v>2</v>
      </c>
      <c r="E48" s="31">
        <f>'по 6-10'!E48+'по 0,4'!E45</f>
        <v>25</v>
      </c>
      <c r="F48" s="31">
        <f>'по 6-10'!F48+'по 0,4'!F45</f>
        <v>0</v>
      </c>
      <c r="G48" s="31">
        <f>'по 6-10'!G48+'по 0,4'!G45</f>
        <v>0</v>
      </c>
      <c r="H48" s="31">
        <f>'по 6-10'!H48+'по 0,4'!H45</f>
        <v>0</v>
      </c>
      <c r="I48" s="31">
        <f>'по 6-10'!I48+'по 0,4'!I45</f>
        <v>0</v>
      </c>
      <c r="J48" s="31">
        <f>'по 6-10'!J48+'по 0,4'!J45</f>
        <v>0</v>
      </c>
      <c r="K48" s="31">
        <f>'по 6-10'!K48+'по 0,4'!K45</f>
        <v>0</v>
      </c>
      <c r="L48" s="31">
        <f>'по 6-10'!L48+'по 0,4'!L45</f>
        <v>0</v>
      </c>
      <c r="M48" s="31">
        <f>'по 6-10'!M48+'по 0,4'!M45</f>
        <v>0</v>
      </c>
      <c r="N48" s="31">
        <f>'по 6-10'!N48+'по 0,4'!N45</f>
        <v>0</v>
      </c>
      <c r="O48" s="31">
        <f>'по 6-10'!O48+'по 0,4'!O45</f>
        <v>0</v>
      </c>
      <c r="P48" s="31">
        <f>'по 6-10'!P48+'по 0,4'!P45</f>
        <v>0</v>
      </c>
      <c r="Q48" s="31">
        <f>'по 6-10'!Q48+'по 0,4'!Q45</f>
        <v>0</v>
      </c>
    </row>
    <row r="49" spans="1:17" ht="12.75" customHeight="1">
      <c r="A49" s="18"/>
      <c r="B49" s="18"/>
      <c r="C49" s="18" t="s">
        <v>407</v>
      </c>
      <c r="D49" s="31">
        <f>'по 6-10'!D49+'по 0,4'!D46</f>
        <v>2</v>
      </c>
      <c r="E49" s="31">
        <f>'по 6-10'!E49+'по 0,4'!E46</f>
        <v>20</v>
      </c>
      <c r="F49" s="31">
        <f>'по 6-10'!F49+'по 0,4'!F46</f>
        <v>0</v>
      </c>
      <c r="G49" s="31">
        <f>'по 6-10'!G49+'по 0,4'!G46</f>
        <v>0</v>
      </c>
      <c r="H49" s="31">
        <f>'по 6-10'!H49+'по 0,4'!H46</f>
        <v>0</v>
      </c>
      <c r="I49" s="31">
        <f>'по 6-10'!I49+'по 0,4'!I46</f>
        <v>0</v>
      </c>
      <c r="J49" s="31">
        <f>'по 6-10'!J49+'по 0,4'!J46</f>
        <v>0</v>
      </c>
      <c r="K49" s="31">
        <f>'по 6-10'!K49+'по 0,4'!K46</f>
        <v>0</v>
      </c>
      <c r="L49" s="31">
        <f>'по 6-10'!L49+'по 0,4'!L46</f>
        <v>0</v>
      </c>
      <c r="M49" s="31">
        <f>'по 6-10'!M49+'по 0,4'!M46</f>
        <v>0</v>
      </c>
      <c r="N49" s="31">
        <f>'по 6-10'!N49+'по 0,4'!N46</f>
        <v>0</v>
      </c>
      <c r="O49" s="31">
        <f>'по 6-10'!O49+'по 0,4'!O46</f>
        <v>0</v>
      </c>
      <c r="P49" s="31">
        <f>'по 6-10'!P49+'по 0,4'!P46</f>
        <v>0</v>
      </c>
      <c r="Q49" s="31">
        <f>'по 6-10'!Q49+'по 0,4'!Q46</f>
        <v>0</v>
      </c>
    </row>
    <row r="50" spans="1:17" ht="12.75" customHeight="1">
      <c r="A50" s="18"/>
      <c r="B50" s="18"/>
      <c r="C50" s="18" t="s">
        <v>147</v>
      </c>
      <c r="D50" s="31">
        <f>'по 6-10'!D50+'по 0,4'!D47</f>
        <v>3</v>
      </c>
      <c r="E50" s="31">
        <f>'по 6-10'!E50+'по 0,4'!E47</f>
        <v>62</v>
      </c>
      <c r="F50" s="31">
        <f>'по 6-10'!F50+'по 0,4'!F47</f>
        <v>0</v>
      </c>
      <c r="G50" s="31">
        <f>'по 6-10'!G50+'по 0,4'!G47</f>
        <v>0</v>
      </c>
      <c r="H50" s="31">
        <f>'по 6-10'!H50+'по 0,4'!H47</f>
        <v>0</v>
      </c>
      <c r="I50" s="31">
        <f>'по 6-10'!I50+'по 0,4'!I47</f>
        <v>0</v>
      </c>
      <c r="J50" s="31">
        <f>'по 6-10'!J50+'по 0,4'!J47</f>
        <v>0</v>
      </c>
      <c r="K50" s="31">
        <f>'по 6-10'!K50+'по 0,4'!K47</f>
        <v>0</v>
      </c>
      <c r="L50" s="31">
        <f>'по 6-10'!L50+'по 0,4'!L47</f>
        <v>0</v>
      </c>
      <c r="M50" s="31">
        <f>'по 6-10'!M50+'по 0,4'!M47</f>
        <v>0</v>
      </c>
      <c r="N50" s="31">
        <f>'по 6-10'!N50+'по 0,4'!N47</f>
        <v>0</v>
      </c>
      <c r="O50" s="31">
        <f>'по 6-10'!O50+'по 0,4'!O47</f>
        <v>0</v>
      </c>
      <c r="P50" s="31">
        <f>'по 6-10'!P50+'по 0,4'!P47</f>
        <v>0</v>
      </c>
      <c r="Q50" s="31">
        <f>'по 6-10'!Q50+'по 0,4'!Q47</f>
        <v>0</v>
      </c>
    </row>
    <row r="51" spans="1:17" ht="12.75" customHeight="1">
      <c r="A51" s="18"/>
      <c r="B51" s="18"/>
      <c r="C51" s="18" t="s">
        <v>408</v>
      </c>
      <c r="D51" s="31">
        <f>'по 6-10'!D51+'по 0,4'!D48</f>
        <v>1</v>
      </c>
      <c r="E51" s="31">
        <f>'по 6-10'!E51+'по 0,4'!E48</f>
        <v>150</v>
      </c>
      <c r="F51" s="31">
        <f>'по 6-10'!F51+'по 0,4'!F48</f>
        <v>0</v>
      </c>
      <c r="G51" s="31">
        <f>'по 6-10'!G51+'по 0,4'!G48</f>
        <v>0</v>
      </c>
      <c r="H51" s="31">
        <f>'по 6-10'!H51+'по 0,4'!H48</f>
        <v>0</v>
      </c>
      <c r="I51" s="31">
        <f>'по 6-10'!I51+'по 0,4'!I48</f>
        <v>0</v>
      </c>
      <c r="J51" s="31">
        <f>'по 6-10'!J51+'по 0,4'!J48</f>
        <v>0</v>
      </c>
      <c r="K51" s="31">
        <f>'по 6-10'!K51+'по 0,4'!K48</f>
        <v>0</v>
      </c>
      <c r="L51" s="31">
        <f>'по 6-10'!L51+'по 0,4'!L48</f>
        <v>0</v>
      </c>
      <c r="M51" s="31">
        <f>'по 6-10'!M51+'по 0,4'!M48</f>
        <v>0</v>
      </c>
      <c r="N51" s="31">
        <f>'по 6-10'!N51+'по 0,4'!N48</f>
        <v>0</v>
      </c>
      <c r="O51" s="31">
        <f>'по 6-10'!O51+'по 0,4'!O48</f>
        <v>0</v>
      </c>
      <c r="P51" s="31">
        <f>'по 6-10'!P51+'по 0,4'!P48</f>
        <v>0</v>
      </c>
      <c r="Q51" s="31">
        <f>'по 6-10'!Q51+'по 0,4'!Q48</f>
        <v>0</v>
      </c>
    </row>
    <row r="52" spans="1:17" ht="12.75" customHeight="1">
      <c r="A52" s="18"/>
      <c r="B52" s="18"/>
      <c r="C52" s="18" t="s">
        <v>409</v>
      </c>
      <c r="D52" s="31">
        <f>'по 6-10'!D52+'по 0,4'!D49</f>
        <v>0</v>
      </c>
      <c r="E52" s="31">
        <f>'по 6-10'!E52+'по 0,4'!E49</f>
        <v>0</v>
      </c>
      <c r="F52" s="31">
        <f>'по 6-10'!F52+'по 0,4'!F49</f>
        <v>0</v>
      </c>
      <c r="G52" s="31">
        <f>'по 6-10'!G52+'по 0,4'!G49</f>
        <v>0</v>
      </c>
      <c r="H52" s="31">
        <f>'по 6-10'!H52+'по 0,4'!H49</f>
        <v>0</v>
      </c>
      <c r="I52" s="31">
        <f>'по 6-10'!I52+'по 0,4'!I49</f>
        <v>0</v>
      </c>
      <c r="J52" s="31">
        <f>'по 6-10'!J52+'по 0,4'!J49</f>
        <v>0</v>
      </c>
      <c r="K52" s="31">
        <f>'по 6-10'!K52+'по 0,4'!K49</f>
        <v>0</v>
      </c>
      <c r="L52" s="31">
        <f>'по 6-10'!L52+'по 0,4'!L49</f>
        <v>0</v>
      </c>
      <c r="M52" s="31">
        <f>'по 6-10'!M52+'по 0,4'!M49</f>
        <v>0</v>
      </c>
      <c r="N52" s="31">
        <f>'по 6-10'!N52+'по 0,4'!N49</f>
        <v>0</v>
      </c>
      <c r="O52" s="31">
        <f>'по 6-10'!O52+'по 0,4'!O49</f>
        <v>0</v>
      </c>
      <c r="P52" s="31">
        <f>'по 6-10'!P52+'по 0,4'!P49</f>
        <v>0</v>
      </c>
      <c r="Q52" s="31">
        <f>'по 6-10'!Q52+'по 0,4'!Q49</f>
        <v>0</v>
      </c>
    </row>
    <row r="53" spans="1:17" ht="12.75" customHeight="1">
      <c r="A53" s="18"/>
      <c r="B53" s="18"/>
      <c r="C53" s="18" t="s">
        <v>410</v>
      </c>
      <c r="D53" s="31">
        <f>'по 6-10'!D53+'по 0,4'!D50</f>
        <v>2</v>
      </c>
      <c r="E53" s="31">
        <f>'по 6-10'!E53+'по 0,4'!E50</f>
        <v>40</v>
      </c>
      <c r="F53" s="31">
        <f>'по 6-10'!F53+'по 0,4'!F50</f>
        <v>0</v>
      </c>
      <c r="G53" s="31">
        <f>'по 6-10'!G53+'по 0,4'!G50</f>
        <v>0</v>
      </c>
      <c r="H53" s="31">
        <f>'по 6-10'!H53+'по 0,4'!H50</f>
        <v>0</v>
      </c>
      <c r="I53" s="31">
        <f>'по 6-10'!I53+'по 0,4'!I50</f>
        <v>0</v>
      </c>
      <c r="J53" s="31">
        <f>'по 6-10'!J53+'по 0,4'!J50</f>
        <v>0</v>
      </c>
      <c r="K53" s="31">
        <f>'по 6-10'!K53+'по 0,4'!K50</f>
        <v>0</v>
      </c>
      <c r="L53" s="31">
        <f>'по 6-10'!L53+'по 0,4'!L50</f>
        <v>0</v>
      </c>
      <c r="M53" s="31">
        <f>'по 6-10'!M53+'по 0,4'!M50</f>
        <v>0</v>
      </c>
      <c r="N53" s="31">
        <f>'по 6-10'!N53+'по 0,4'!N50</f>
        <v>0</v>
      </c>
      <c r="O53" s="31">
        <f>'по 6-10'!O53+'по 0,4'!O50</f>
        <v>0</v>
      </c>
      <c r="P53" s="31">
        <f>'по 6-10'!P53+'по 0,4'!P50</f>
        <v>0</v>
      </c>
      <c r="Q53" s="31">
        <f>'по 6-10'!Q53+'по 0,4'!Q50</f>
        <v>0</v>
      </c>
    </row>
    <row r="54" spans="1:17" ht="12.75" customHeight="1">
      <c r="A54" s="18"/>
      <c r="B54" s="18"/>
      <c r="C54" s="18" t="s">
        <v>411</v>
      </c>
      <c r="D54" s="31">
        <f>'по 6-10'!D54+'по 0,4'!D51</f>
        <v>2</v>
      </c>
      <c r="E54" s="31">
        <f>'по 6-10'!E54+'по 0,4'!E51</f>
        <v>262</v>
      </c>
      <c r="F54" s="31">
        <f>'по 6-10'!F54+'по 0,4'!F51</f>
        <v>0</v>
      </c>
      <c r="G54" s="31">
        <f>'по 6-10'!G54+'по 0,4'!G51</f>
        <v>0</v>
      </c>
      <c r="H54" s="31">
        <f>'по 6-10'!H54+'по 0,4'!H51</f>
        <v>0</v>
      </c>
      <c r="I54" s="31">
        <f>'по 6-10'!I54+'по 0,4'!I51</f>
        <v>0</v>
      </c>
      <c r="J54" s="31">
        <f>'по 6-10'!J54+'по 0,4'!J51</f>
        <v>0</v>
      </c>
      <c r="K54" s="31">
        <f>'по 6-10'!K54+'по 0,4'!K51</f>
        <v>0</v>
      </c>
      <c r="L54" s="31">
        <f>'по 6-10'!L54+'по 0,4'!L51</f>
        <v>0</v>
      </c>
      <c r="M54" s="31">
        <f>'по 6-10'!M54+'по 0,4'!M51</f>
        <v>0</v>
      </c>
      <c r="N54" s="31">
        <f>'по 6-10'!N54+'по 0,4'!N51</f>
        <v>0</v>
      </c>
      <c r="O54" s="31">
        <f>'по 6-10'!O54+'по 0,4'!O51</f>
        <v>0</v>
      </c>
      <c r="P54" s="31">
        <f>'по 6-10'!P54+'по 0,4'!P51</f>
        <v>0</v>
      </c>
      <c r="Q54" s="31">
        <f>'по 6-10'!Q54+'по 0,4'!Q51</f>
        <v>0</v>
      </c>
    </row>
    <row r="55" spans="1:17" ht="12.75" customHeight="1">
      <c r="A55" s="18"/>
      <c r="B55" s="18"/>
      <c r="C55" s="18" t="s">
        <v>412</v>
      </c>
      <c r="D55" s="31">
        <f>'по 6-10'!D55+'по 0,4'!D52</f>
        <v>0</v>
      </c>
      <c r="E55" s="31">
        <f>'по 6-10'!E55+'по 0,4'!E52</f>
        <v>0</v>
      </c>
      <c r="F55" s="31">
        <f>'по 6-10'!F55+'по 0,4'!F52</f>
        <v>0</v>
      </c>
      <c r="G55" s="31">
        <f>'по 6-10'!G55+'по 0,4'!G52</f>
        <v>0</v>
      </c>
      <c r="H55" s="31">
        <f>'по 6-10'!H55+'по 0,4'!H52</f>
        <v>0</v>
      </c>
      <c r="I55" s="31">
        <f>'по 6-10'!I55+'по 0,4'!I52</f>
        <v>0</v>
      </c>
      <c r="J55" s="31">
        <f>'по 6-10'!J55+'по 0,4'!J52</f>
        <v>0</v>
      </c>
      <c r="K55" s="31">
        <f>'по 6-10'!K55+'по 0,4'!K52</f>
        <v>0</v>
      </c>
      <c r="L55" s="31">
        <f>'по 6-10'!L55+'по 0,4'!L52</f>
        <v>0</v>
      </c>
      <c r="M55" s="31">
        <f>'по 6-10'!M55+'по 0,4'!M52</f>
        <v>0</v>
      </c>
      <c r="N55" s="31">
        <f>'по 6-10'!N55+'по 0,4'!N52</f>
        <v>0</v>
      </c>
      <c r="O55" s="31">
        <f>'по 6-10'!O55+'по 0,4'!O52</f>
        <v>0</v>
      </c>
      <c r="P55" s="31">
        <f>'по 6-10'!P55+'по 0,4'!P52</f>
        <v>0</v>
      </c>
      <c r="Q55" s="31">
        <f>'по 6-10'!Q55+'по 0,4'!Q52</f>
        <v>0</v>
      </c>
    </row>
    <row r="56" spans="1:17" ht="12.75" customHeight="1">
      <c r="A56" s="18"/>
      <c r="B56" s="18"/>
      <c r="C56" s="18" t="s">
        <v>413</v>
      </c>
      <c r="D56" s="31">
        <f>'по 6-10'!D56+'по 0,4'!D53</f>
        <v>2</v>
      </c>
      <c r="E56" s="31">
        <f>'по 6-10'!E56+'по 0,4'!E53</f>
        <v>22</v>
      </c>
      <c r="F56" s="31">
        <f>'по 6-10'!F56+'по 0,4'!F53</f>
        <v>0</v>
      </c>
      <c r="G56" s="31">
        <f>'по 6-10'!G56+'по 0,4'!G53</f>
        <v>0</v>
      </c>
      <c r="H56" s="31">
        <f>'по 6-10'!H56+'по 0,4'!H53</f>
        <v>0</v>
      </c>
      <c r="I56" s="31">
        <f>'по 6-10'!I56+'по 0,4'!I53</f>
        <v>0</v>
      </c>
      <c r="J56" s="31">
        <f>'по 6-10'!J56+'по 0,4'!J53</f>
        <v>0</v>
      </c>
      <c r="K56" s="31">
        <f>'по 6-10'!K56+'по 0,4'!K53</f>
        <v>0</v>
      </c>
      <c r="L56" s="31">
        <f>'по 6-10'!L56+'по 0,4'!L53</f>
        <v>0</v>
      </c>
      <c r="M56" s="31">
        <f>'по 6-10'!M56+'по 0,4'!M53</f>
        <v>0</v>
      </c>
      <c r="N56" s="31">
        <f>'по 6-10'!N56+'по 0,4'!N53</f>
        <v>0</v>
      </c>
      <c r="O56" s="31">
        <f>'по 6-10'!O56+'по 0,4'!O53</f>
        <v>0</v>
      </c>
      <c r="P56" s="31">
        <f>'по 6-10'!P56+'по 0,4'!P53</f>
        <v>0</v>
      </c>
      <c r="Q56" s="31">
        <f>'по 6-10'!Q56+'по 0,4'!Q53</f>
        <v>0</v>
      </c>
    </row>
    <row r="57" spans="1:17" ht="12.75" customHeight="1">
      <c r="A57" s="18"/>
      <c r="B57" s="18"/>
      <c r="C57" s="18" t="s">
        <v>414</v>
      </c>
      <c r="D57" s="31">
        <f>'по 6-10'!D57+'по 0,4'!D54</f>
        <v>0</v>
      </c>
      <c r="E57" s="31">
        <f>'по 6-10'!E57+'по 0,4'!E54</f>
        <v>0</v>
      </c>
      <c r="F57" s="31">
        <f>'по 6-10'!F57+'по 0,4'!F54</f>
        <v>0</v>
      </c>
      <c r="G57" s="31">
        <f>'по 6-10'!G57+'по 0,4'!G54</f>
        <v>0</v>
      </c>
      <c r="H57" s="31">
        <f>'по 6-10'!H57+'по 0,4'!H54</f>
        <v>0</v>
      </c>
      <c r="I57" s="31">
        <f>'по 6-10'!I57+'по 0,4'!I54</f>
        <v>0</v>
      </c>
      <c r="J57" s="31">
        <f>'по 6-10'!J57+'по 0,4'!J54</f>
        <v>0</v>
      </c>
      <c r="K57" s="31">
        <f>'по 6-10'!K57+'по 0,4'!K54</f>
        <v>0</v>
      </c>
      <c r="L57" s="31">
        <f>'по 6-10'!L57+'по 0,4'!L54</f>
        <v>0</v>
      </c>
      <c r="M57" s="31">
        <f>'по 6-10'!M57+'по 0,4'!M54</f>
        <v>0</v>
      </c>
      <c r="N57" s="31">
        <f>'по 6-10'!N57+'по 0,4'!N54</f>
        <v>0</v>
      </c>
      <c r="O57" s="31">
        <f>'по 6-10'!O57+'по 0,4'!O54</f>
        <v>0</v>
      </c>
      <c r="P57" s="31">
        <f>'по 6-10'!P57+'по 0,4'!P54</f>
        <v>0</v>
      </c>
      <c r="Q57" s="31">
        <f>'по 6-10'!Q57+'по 0,4'!Q54</f>
        <v>0</v>
      </c>
    </row>
    <row r="58" spans="1:17" ht="12.75" customHeight="1">
      <c r="A58" s="18"/>
      <c r="B58" s="18"/>
      <c r="C58" s="18" t="s">
        <v>415</v>
      </c>
      <c r="D58" s="31">
        <f>'по 6-10'!D58+'по 0,4'!D55</f>
        <v>1</v>
      </c>
      <c r="E58" s="31">
        <f>'по 6-10'!E58+'по 0,4'!E55</f>
        <v>5</v>
      </c>
      <c r="F58" s="31">
        <f>'по 6-10'!F58+'по 0,4'!F55</f>
        <v>0</v>
      </c>
      <c r="G58" s="31">
        <f>'по 6-10'!G58+'по 0,4'!G55</f>
        <v>0</v>
      </c>
      <c r="H58" s="31">
        <f>'по 6-10'!H58+'по 0,4'!H55</f>
        <v>0</v>
      </c>
      <c r="I58" s="31">
        <f>'по 6-10'!I58+'по 0,4'!I55</f>
        <v>0</v>
      </c>
      <c r="J58" s="31">
        <f>'по 6-10'!J58+'по 0,4'!J55</f>
        <v>0</v>
      </c>
      <c r="K58" s="31">
        <f>'по 6-10'!K58+'по 0,4'!K55</f>
        <v>0</v>
      </c>
      <c r="L58" s="31">
        <f>'по 6-10'!L58+'по 0,4'!L55</f>
        <v>0</v>
      </c>
      <c r="M58" s="31">
        <f>'по 6-10'!M58+'по 0,4'!M55</f>
        <v>0</v>
      </c>
      <c r="N58" s="31">
        <f>'по 6-10'!N58+'по 0,4'!N55</f>
        <v>0</v>
      </c>
      <c r="O58" s="31">
        <f>'по 6-10'!O58+'по 0,4'!O55</f>
        <v>0</v>
      </c>
      <c r="P58" s="31">
        <f>'по 6-10'!P58+'по 0,4'!P55</f>
        <v>0</v>
      </c>
      <c r="Q58" s="31">
        <f>'по 6-10'!Q58+'по 0,4'!Q55</f>
        <v>0</v>
      </c>
    </row>
    <row r="59" spans="1:17" ht="12.75" customHeight="1">
      <c r="A59" s="18"/>
      <c r="B59" s="18"/>
      <c r="C59" s="18" t="s">
        <v>416</v>
      </c>
      <c r="D59" s="31">
        <f>'по 6-10'!D59+'по 0,4'!D56</f>
        <v>2</v>
      </c>
      <c r="E59" s="31">
        <f>'по 6-10'!E59+'по 0,4'!E56</f>
        <v>91</v>
      </c>
      <c r="F59" s="31">
        <f>'по 6-10'!F59+'по 0,4'!F56</f>
        <v>0</v>
      </c>
      <c r="G59" s="31">
        <f>'по 6-10'!G59+'по 0,4'!G56</f>
        <v>0</v>
      </c>
      <c r="H59" s="31">
        <f>'по 6-10'!H59+'по 0,4'!H56</f>
        <v>0</v>
      </c>
      <c r="I59" s="31">
        <f>'по 6-10'!I59+'по 0,4'!I56</f>
        <v>0</v>
      </c>
      <c r="J59" s="31">
        <f>'по 6-10'!J59+'по 0,4'!J56</f>
        <v>0</v>
      </c>
      <c r="K59" s="31">
        <f>'по 6-10'!K59+'по 0,4'!K56</f>
        <v>0</v>
      </c>
      <c r="L59" s="31">
        <f>'по 6-10'!L59+'по 0,4'!L56</f>
        <v>0</v>
      </c>
      <c r="M59" s="31">
        <f>'по 6-10'!M59+'по 0,4'!M56</f>
        <v>0</v>
      </c>
      <c r="N59" s="31">
        <f>'по 6-10'!N59+'по 0,4'!N56</f>
        <v>0</v>
      </c>
      <c r="O59" s="31">
        <f>'по 6-10'!O59+'по 0,4'!O56</f>
        <v>0</v>
      </c>
      <c r="P59" s="31">
        <f>'по 6-10'!P59+'по 0,4'!P56</f>
        <v>0</v>
      </c>
      <c r="Q59" s="31">
        <f>'по 6-10'!Q59+'по 0,4'!Q56</f>
        <v>0</v>
      </c>
    </row>
    <row r="60" spans="1:17" ht="12.75" customHeight="1">
      <c r="A60" s="18"/>
      <c r="B60" s="18"/>
      <c r="C60" s="18" t="s">
        <v>417</v>
      </c>
      <c r="D60" s="31">
        <f>'по 6-10'!D60+'по 0,4'!D57</f>
        <v>3</v>
      </c>
      <c r="E60" s="31">
        <f>'по 6-10'!E60+'по 0,4'!E57</f>
        <v>215</v>
      </c>
      <c r="F60" s="31">
        <f>'по 6-10'!F60+'по 0,4'!F57</f>
        <v>0</v>
      </c>
      <c r="G60" s="31">
        <f>'по 6-10'!G60+'по 0,4'!G57</f>
        <v>0</v>
      </c>
      <c r="H60" s="31">
        <f>'по 6-10'!H60+'по 0,4'!H57</f>
        <v>0</v>
      </c>
      <c r="I60" s="31">
        <f>'по 6-10'!I60+'по 0,4'!I57</f>
        <v>0</v>
      </c>
      <c r="J60" s="31">
        <f>'по 6-10'!J60+'по 0,4'!J57</f>
        <v>0</v>
      </c>
      <c r="K60" s="31">
        <f>'по 6-10'!K60+'по 0,4'!K57</f>
        <v>0</v>
      </c>
      <c r="L60" s="31">
        <f>'по 6-10'!L60+'по 0,4'!L57</f>
        <v>0</v>
      </c>
      <c r="M60" s="31">
        <f>'по 6-10'!M60+'по 0,4'!M57</f>
        <v>0</v>
      </c>
      <c r="N60" s="31">
        <f>'по 6-10'!N60+'по 0,4'!N57</f>
        <v>0</v>
      </c>
      <c r="O60" s="31">
        <f>'по 6-10'!O60+'по 0,4'!O57</f>
        <v>0</v>
      </c>
      <c r="P60" s="31">
        <f>'по 6-10'!P60+'по 0,4'!P57</f>
        <v>0</v>
      </c>
      <c r="Q60" s="31">
        <f>'по 6-10'!Q60+'по 0,4'!Q57</f>
        <v>0</v>
      </c>
    </row>
    <row r="61" spans="1:17" ht="12.75" customHeight="1">
      <c r="A61" s="18"/>
      <c r="B61" s="18"/>
      <c r="C61" s="18" t="s">
        <v>418</v>
      </c>
      <c r="D61" s="31">
        <f>'по 6-10'!D61+'по 0,4'!D58</f>
        <v>0</v>
      </c>
      <c r="E61" s="31">
        <f>'по 6-10'!E61+'по 0,4'!E58</f>
        <v>0</v>
      </c>
      <c r="F61" s="31">
        <f>'по 6-10'!F61+'по 0,4'!F58</f>
        <v>0</v>
      </c>
      <c r="G61" s="31">
        <f>'по 6-10'!G61+'по 0,4'!G58</f>
        <v>0</v>
      </c>
      <c r="H61" s="31">
        <f>'по 6-10'!H61+'по 0,4'!H58</f>
        <v>0</v>
      </c>
      <c r="I61" s="31">
        <f>'по 6-10'!I61+'по 0,4'!I58</f>
        <v>0</v>
      </c>
      <c r="J61" s="31">
        <f>'по 6-10'!J61+'по 0,4'!J58</f>
        <v>0</v>
      </c>
      <c r="K61" s="31">
        <f>'по 6-10'!K61+'по 0,4'!K58</f>
        <v>0</v>
      </c>
      <c r="L61" s="31">
        <f>'по 6-10'!L61+'по 0,4'!L58</f>
        <v>0</v>
      </c>
      <c r="M61" s="31">
        <f>'по 6-10'!M61+'по 0,4'!M58</f>
        <v>0</v>
      </c>
      <c r="N61" s="31">
        <f>'по 6-10'!N61+'по 0,4'!N58</f>
        <v>0</v>
      </c>
      <c r="O61" s="31">
        <f>'по 6-10'!O61+'по 0,4'!O58</f>
        <v>0</v>
      </c>
      <c r="P61" s="31">
        <f>'по 6-10'!P61+'по 0,4'!P58</f>
        <v>0</v>
      </c>
      <c r="Q61" s="31">
        <f>'по 6-10'!Q61+'по 0,4'!Q58</f>
        <v>0</v>
      </c>
    </row>
    <row r="62" spans="1:17" ht="12.75" customHeight="1">
      <c r="A62" s="18"/>
      <c r="B62" s="18"/>
      <c r="C62" s="18" t="s">
        <v>419</v>
      </c>
      <c r="D62" s="31">
        <f>'по 6-10'!D62+'по 0,4'!D59</f>
        <v>0</v>
      </c>
      <c r="E62" s="31">
        <f>'по 6-10'!E62+'по 0,4'!E59</f>
        <v>0</v>
      </c>
      <c r="F62" s="31">
        <f>'по 6-10'!F62+'по 0,4'!F59</f>
        <v>0</v>
      </c>
      <c r="G62" s="31">
        <f>'по 6-10'!G62+'по 0,4'!G59</f>
        <v>0</v>
      </c>
      <c r="H62" s="31">
        <f>'по 6-10'!H62+'по 0,4'!H59</f>
        <v>0</v>
      </c>
      <c r="I62" s="31">
        <f>'по 6-10'!I62+'по 0,4'!I59</f>
        <v>0</v>
      </c>
      <c r="J62" s="31">
        <f>'по 6-10'!J62+'по 0,4'!J59</f>
        <v>0</v>
      </c>
      <c r="K62" s="31">
        <f>'по 6-10'!K62+'по 0,4'!K59</f>
        <v>0</v>
      </c>
      <c r="L62" s="31">
        <f>'по 6-10'!L62+'по 0,4'!L59</f>
        <v>0</v>
      </c>
      <c r="M62" s="31">
        <f>'по 6-10'!M62+'по 0,4'!M59</f>
        <v>0</v>
      </c>
      <c r="N62" s="31">
        <f>'по 6-10'!N62+'по 0,4'!N59</f>
        <v>0</v>
      </c>
      <c r="O62" s="31">
        <f>'по 6-10'!O62+'по 0,4'!O59</f>
        <v>0</v>
      </c>
      <c r="P62" s="31">
        <f>'по 6-10'!P62+'по 0,4'!P59</f>
        <v>0</v>
      </c>
      <c r="Q62" s="31">
        <f>'по 6-10'!Q62+'по 0,4'!Q59</f>
        <v>0</v>
      </c>
    </row>
    <row r="63" spans="1:17" ht="12.75" customHeight="1">
      <c r="A63" s="18"/>
      <c r="B63" s="18"/>
      <c r="C63" s="18" t="s">
        <v>420</v>
      </c>
      <c r="D63" s="31">
        <f>'по 6-10'!D63+'по 0,4'!D60</f>
        <v>0</v>
      </c>
      <c r="E63" s="31">
        <f>'по 6-10'!E63+'по 0,4'!E60</f>
        <v>0</v>
      </c>
      <c r="F63" s="31">
        <f>'по 6-10'!F63+'по 0,4'!F60</f>
        <v>0</v>
      </c>
      <c r="G63" s="31">
        <f>'по 6-10'!G63+'по 0,4'!G60</f>
        <v>0</v>
      </c>
      <c r="H63" s="31">
        <f>'по 6-10'!H63+'по 0,4'!H60</f>
        <v>0</v>
      </c>
      <c r="I63" s="31">
        <f>'по 6-10'!I63+'по 0,4'!I60</f>
        <v>0</v>
      </c>
      <c r="J63" s="31">
        <f>'по 6-10'!J63+'по 0,4'!J60</f>
        <v>0</v>
      </c>
      <c r="K63" s="31">
        <f>'по 6-10'!K63+'по 0,4'!K60</f>
        <v>0</v>
      </c>
      <c r="L63" s="31">
        <f>'по 6-10'!L63+'по 0,4'!L60</f>
        <v>0</v>
      </c>
      <c r="M63" s="31">
        <f>'по 6-10'!M63+'по 0,4'!M60</f>
        <v>0</v>
      </c>
      <c r="N63" s="31">
        <f>'по 6-10'!N63+'по 0,4'!N60</f>
        <v>0</v>
      </c>
      <c r="O63" s="31">
        <f>'по 6-10'!O63+'по 0,4'!O60</f>
        <v>0</v>
      </c>
      <c r="P63" s="31">
        <f>'по 6-10'!P63+'по 0,4'!P60</f>
        <v>0</v>
      </c>
      <c r="Q63" s="31">
        <f>'по 6-10'!Q63+'по 0,4'!Q60</f>
        <v>0</v>
      </c>
    </row>
    <row r="64" spans="1:17" ht="17.25" customHeight="1">
      <c r="A64" s="18"/>
      <c r="B64" s="18"/>
      <c r="C64" s="20" t="s">
        <v>30</v>
      </c>
      <c r="D64" s="64">
        <f aca="true" t="shared" si="0" ref="D64:Q64">SUM(D23:D63)</f>
        <v>92</v>
      </c>
      <c r="E64" s="64">
        <f t="shared" si="0"/>
        <v>3732.5</v>
      </c>
      <c r="F64" s="64">
        <f t="shared" si="0"/>
        <v>1</v>
      </c>
      <c r="G64" s="64">
        <f t="shared" si="0"/>
        <v>20</v>
      </c>
      <c r="H64" s="64">
        <f t="shared" si="0"/>
        <v>0</v>
      </c>
      <c r="I64" s="64">
        <f t="shared" si="0"/>
        <v>0</v>
      </c>
      <c r="J64" s="64">
        <f t="shared" si="0"/>
        <v>0</v>
      </c>
      <c r="K64" s="64">
        <f t="shared" si="0"/>
        <v>0</v>
      </c>
      <c r="L64" s="64">
        <f t="shared" si="0"/>
        <v>0</v>
      </c>
      <c r="M64" s="64">
        <f t="shared" si="0"/>
        <v>0</v>
      </c>
      <c r="N64" s="64">
        <f t="shared" si="0"/>
        <v>0</v>
      </c>
      <c r="O64" s="64">
        <f t="shared" si="0"/>
        <v>0</v>
      </c>
      <c r="P64" s="64">
        <f t="shared" si="0"/>
        <v>0</v>
      </c>
      <c r="Q64" s="64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24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347</v>
      </c>
      <c r="D66" s="31">
        <f>'по 6-10'!D66+'по 0,4'!D63</f>
        <v>6</v>
      </c>
      <c r="E66" s="31">
        <f>'по 6-10'!E66+'по 0,4'!E63</f>
        <v>100</v>
      </c>
      <c r="F66" s="31">
        <f>'по 6-10'!F66+'по 0,4'!F63</f>
        <v>0</v>
      </c>
      <c r="G66" s="31">
        <f>'по 6-10'!G66+'по 0,4'!G63</f>
        <v>0</v>
      </c>
      <c r="H66" s="31">
        <f>'по 6-10'!H66+'по 0,4'!H63</f>
        <v>0</v>
      </c>
      <c r="I66" s="31">
        <f>'по 6-10'!I66+'по 0,4'!I63</f>
        <v>0</v>
      </c>
      <c r="J66" s="31">
        <f>'по 6-10'!J66+'по 0,4'!J63</f>
        <v>0</v>
      </c>
      <c r="K66" s="31">
        <f>'по 6-10'!K66+'по 0,4'!K63</f>
        <v>0</v>
      </c>
      <c r="L66" s="31">
        <f>'по 6-10'!L66+'по 0,4'!L63</f>
        <v>0</v>
      </c>
      <c r="M66" s="31">
        <f>'по 6-10'!M66+'по 0,4'!M63</f>
        <v>0</v>
      </c>
      <c r="N66" s="31">
        <f>'по 6-10'!N66+'по 0,4'!N63</f>
        <v>0</v>
      </c>
      <c r="O66" s="31">
        <f>'по 6-10'!O66+'по 0,4'!O63</f>
        <v>0</v>
      </c>
      <c r="P66" s="31">
        <f>'по 6-10'!P66+'по 0,4'!P63</f>
        <v>0</v>
      </c>
      <c r="Q66" s="31">
        <f>'по 6-10'!Q66+'по 0,4'!Q63</f>
        <v>0</v>
      </c>
    </row>
    <row r="67" spans="1:17" ht="12.75" customHeight="1">
      <c r="A67" s="18"/>
      <c r="B67" s="48"/>
      <c r="C67" s="18" t="s">
        <v>149</v>
      </c>
      <c r="D67" s="31">
        <f>'по 6-10'!D67+'по 0,4'!D64</f>
        <v>4</v>
      </c>
      <c r="E67" s="31">
        <f>'по 6-10'!E67+'по 0,4'!E64</f>
        <v>272</v>
      </c>
      <c r="F67" s="31">
        <f>'по 6-10'!F67+'по 0,4'!F64</f>
        <v>0</v>
      </c>
      <c r="G67" s="31">
        <f>'по 6-10'!G67+'по 0,4'!G64</f>
        <v>0</v>
      </c>
      <c r="H67" s="31">
        <f>'по 6-10'!H67+'по 0,4'!H64</f>
        <v>0</v>
      </c>
      <c r="I67" s="31">
        <f>'по 6-10'!I67+'по 0,4'!I64</f>
        <v>0</v>
      </c>
      <c r="J67" s="31">
        <f>'по 6-10'!J67+'по 0,4'!J64</f>
        <v>0</v>
      </c>
      <c r="K67" s="31">
        <f>'по 6-10'!K67+'по 0,4'!K64</f>
        <v>0</v>
      </c>
      <c r="L67" s="31">
        <f>'по 6-10'!L67+'по 0,4'!L64</f>
        <v>0</v>
      </c>
      <c r="M67" s="31">
        <f>'по 6-10'!M67+'по 0,4'!M64</f>
        <v>0</v>
      </c>
      <c r="N67" s="31">
        <f>'по 6-10'!N67+'по 0,4'!N64</f>
        <v>0</v>
      </c>
      <c r="O67" s="31">
        <f>'по 6-10'!O67+'по 0,4'!O64</f>
        <v>0</v>
      </c>
      <c r="P67" s="31">
        <f>'по 6-10'!P67+'по 0,4'!P64</f>
        <v>0</v>
      </c>
      <c r="Q67" s="31">
        <f>'по 6-10'!Q67+'по 0,4'!Q64</f>
        <v>0</v>
      </c>
    </row>
    <row r="68" spans="1:17" ht="12.75" customHeight="1">
      <c r="A68" s="18"/>
      <c r="B68" s="48"/>
      <c r="C68" s="18" t="s">
        <v>150</v>
      </c>
      <c r="D68" s="31">
        <f>'по 6-10'!D68+'по 0,4'!D65</f>
        <v>0</v>
      </c>
      <c r="E68" s="31">
        <f>'по 6-10'!E68+'по 0,4'!E65</f>
        <v>0</v>
      </c>
      <c r="F68" s="31">
        <f>'по 6-10'!F68+'по 0,4'!F65</f>
        <v>0</v>
      </c>
      <c r="G68" s="31">
        <f>'по 6-10'!G68+'по 0,4'!G65</f>
        <v>0</v>
      </c>
      <c r="H68" s="31">
        <f>'по 6-10'!H68+'по 0,4'!H65</f>
        <v>0</v>
      </c>
      <c r="I68" s="31">
        <f>'по 6-10'!I68+'по 0,4'!I65</f>
        <v>0</v>
      </c>
      <c r="J68" s="31">
        <f>'по 6-10'!J68+'по 0,4'!J65</f>
        <v>0</v>
      </c>
      <c r="K68" s="31">
        <f>'по 6-10'!K68+'по 0,4'!K65</f>
        <v>0</v>
      </c>
      <c r="L68" s="31">
        <f>'по 6-10'!L68+'по 0,4'!L65</f>
        <v>0</v>
      </c>
      <c r="M68" s="31">
        <f>'по 6-10'!M68+'по 0,4'!M65</f>
        <v>0</v>
      </c>
      <c r="N68" s="31">
        <f>'по 6-10'!N68+'по 0,4'!N65</f>
        <v>0</v>
      </c>
      <c r="O68" s="31">
        <f>'по 6-10'!O68+'по 0,4'!O65</f>
        <v>0</v>
      </c>
      <c r="P68" s="31">
        <f>'по 6-10'!P68+'по 0,4'!P65</f>
        <v>0</v>
      </c>
      <c r="Q68" s="31">
        <f>'по 6-10'!Q68+'по 0,4'!Q65</f>
        <v>0</v>
      </c>
    </row>
    <row r="69" spans="1:17" ht="12.75" customHeight="1">
      <c r="A69" s="18"/>
      <c r="B69" s="48"/>
      <c r="C69" s="18" t="s">
        <v>151</v>
      </c>
      <c r="D69" s="31">
        <f>'по 6-10'!D69+'по 0,4'!D66</f>
        <v>2</v>
      </c>
      <c r="E69" s="31">
        <f>'по 6-10'!E69+'по 0,4'!E66</f>
        <v>23</v>
      </c>
      <c r="F69" s="31">
        <f>'по 6-10'!F69+'по 0,4'!F66</f>
        <v>0</v>
      </c>
      <c r="G69" s="31">
        <f>'по 6-10'!G69+'по 0,4'!G66</f>
        <v>0</v>
      </c>
      <c r="H69" s="31">
        <f>'по 6-10'!H69+'по 0,4'!H66</f>
        <v>0</v>
      </c>
      <c r="I69" s="31">
        <f>'по 6-10'!I69+'по 0,4'!I66</f>
        <v>0</v>
      </c>
      <c r="J69" s="31">
        <f>'по 6-10'!J69+'по 0,4'!J66</f>
        <v>0</v>
      </c>
      <c r="K69" s="31">
        <f>'по 6-10'!K69+'по 0,4'!K66</f>
        <v>0</v>
      </c>
      <c r="L69" s="31">
        <f>'по 6-10'!L69+'по 0,4'!L66</f>
        <v>0</v>
      </c>
      <c r="M69" s="31">
        <f>'по 6-10'!M69+'по 0,4'!M66</f>
        <v>0</v>
      </c>
      <c r="N69" s="31">
        <f>'по 6-10'!N69+'по 0,4'!N66</f>
        <v>0</v>
      </c>
      <c r="O69" s="31">
        <f>'по 6-10'!O69+'по 0,4'!O66</f>
        <v>0</v>
      </c>
      <c r="P69" s="31">
        <f>'по 6-10'!P69+'по 0,4'!P66</f>
        <v>0</v>
      </c>
      <c r="Q69" s="31">
        <f>'по 6-10'!Q69+'по 0,4'!Q66</f>
        <v>0</v>
      </c>
    </row>
    <row r="70" spans="1:17" ht="12.75" customHeight="1">
      <c r="A70" s="18"/>
      <c r="B70" s="48"/>
      <c r="C70" s="18" t="s">
        <v>152</v>
      </c>
      <c r="D70" s="31">
        <f>'по 6-10'!D70+'по 0,4'!D67</f>
        <v>2</v>
      </c>
      <c r="E70" s="31">
        <f>'по 6-10'!E70+'по 0,4'!E67</f>
        <v>100</v>
      </c>
      <c r="F70" s="31">
        <f>'по 6-10'!F70+'по 0,4'!F67</f>
        <v>0</v>
      </c>
      <c r="G70" s="31">
        <f>'по 6-10'!G70+'по 0,4'!G67</f>
        <v>0</v>
      </c>
      <c r="H70" s="31">
        <f>'по 6-10'!H70+'по 0,4'!H67</f>
        <v>0</v>
      </c>
      <c r="I70" s="31">
        <f>'по 6-10'!I70+'по 0,4'!I67</f>
        <v>0</v>
      </c>
      <c r="J70" s="31">
        <f>'по 6-10'!J70+'по 0,4'!J67</f>
        <v>0</v>
      </c>
      <c r="K70" s="31">
        <f>'по 6-10'!K70+'по 0,4'!K67</f>
        <v>0</v>
      </c>
      <c r="L70" s="31">
        <f>'по 6-10'!L70+'по 0,4'!L67</f>
        <v>0</v>
      </c>
      <c r="M70" s="31">
        <f>'по 6-10'!M70+'по 0,4'!M67</f>
        <v>0</v>
      </c>
      <c r="N70" s="31">
        <f>'по 6-10'!N70+'по 0,4'!N67</f>
        <v>0</v>
      </c>
      <c r="O70" s="31">
        <f>'по 6-10'!O70+'по 0,4'!O67</f>
        <v>0</v>
      </c>
      <c r="P70" s="31">
        <f>'по 6-10'!P70+'по 0,4'!P67</f>
        <v>0</v>
      </c>
      <c r="Q70" s="31">
        <f>'по 6-10'!Q70+'по 0,4'!Q67</f>
        <v>0</v>
      </c>
    </row>
    <row r="71" spans="1:17" ht="12.75" customHeight="1">
      <c r="A71" s="18"/>
      <c r="B71" s="48"/>
      <c r="C71" s="18" t="s">
        <v>382</v>
      </c>
      <c r="D71" s="31">
        <f>'по 6-10'!D71+'по 0,4'!D68</f>
        <v>0</v>
      </c>
      <c r="E71" s="31">
        <f>'по 6-10'!E71+'по 0,4'!E68</f>
        <v>0</v>
      </c>
      <c r="F71" s="31">
        <f>'по 6-10'!F71+'по 0,4'!F68</f>
        <v>0</v>
      </c>
      <c r="G71" s="31">
        <f>'по 6-10'!G71+'по 0,4'!G68</f>
        <v>0</v>
      </c>
      <c r="H71" s="31">
        <f>'по 6-10'!H71+'по 0,4'!H68</f>
        <v>0</v>
      </c>
      <c r="I71" s="31">
        <f>'по 6-10'!I71+'по 0,4'!I68</f>
        <v>0</v>
      </c>
      <c r="J71" s="31">
        <f>'по 6-10'!J71+'по 0,4'!J68</f>
        <v>0</v>
      </c>
      <c r="K71" s="31">
        <f>'по 6-10'!K71+'по 0,4'!K68</f>
        <v>0</v>
      </c>
      <c r="L71" s="31">
        <f>'по 6-10'!L71+'по 0,4'!L68</f>
        <v>0</v>
      </c>
      <c r="M71" s="31">
        <f>'по 6-10'!M71+'по 0,4'!M68</f>
        <v>0</v>
      </c>
      <c r="N71" s="31">
        <f>'по 6-10'!N71+'по 0,4'!N68</f>
        <v>0</v>
      </c>
      <c r="O71" s="31">
        <f>'по 6-10'!O71+'по 0,4'!O68</f>
        <v>0</v>
      </c>
      <c r="P71" s="31">
        <f>'по 6-10'!P71+'по 0,4'!P68</f>
        <v>0</v>
      </c>
      <c r="Q71" s="31">
        <f>'по 6-10'!Q71+'по 0,4'!Q68</f>
        <v>0</v>
      </c>
    </row>
    <row r="72" spans="1:17" ht="12.75" customHeight="1">
      <c r="A72" s="18"/>
      <c r="B72" s="48"/>
      <c r="C72" s="18" t="s">
        <v>153</v>
      </c>
      <c r="D72" s="31">
        <f>'по 6-10'!D72+'по 0,4'!D69</f>
        <v>1</v>
      </c>
      <c r="E72" s="31">
        <f>'по 6-10'!E72+'по 0,4'!E69</f>
        <v>8</v>
      </c>
      <c r="F72" s="31">
        <f>'по 6-10'!F72+'по 0,4'!F69</f>
        <v>0</v>
      </c>
      <c r="G72" s="31">
        <f>'по 6-10'!G72+'по 0,4'!G69</f>
        <v>0</v>
      </c>
      <c r="H72" s="31">
        <f>'по 6-10'!H72+'по 0,4'!H69</f>
        <v>0</v>
      </c>
      <c r="I72" s="31">
        <f>'по 6-10'!I72+'по 0,4'!I69</f>
        <v>0</v>
      </c>
      <c r="J72" s="31">
        <f>'по 6-10'!J72+'по 0,4'!J69</f>
        <v>0</v>
      </c>
      <c r="K72" s="31">
        <f>'по 6-10'!K72+'по 0,4'!K69</f>
        <v>0</v>
      </c>
      <c r="L72" s="31">
        <f>'по 6-10'!L72+'по 0,4'!L69</f>
        <v>0</v>
      </c>
      <c r="M72" s="31">
        <f>'по 6-10'!M72+'по 0,4'!M69</f>
        <v>0</v>
      </c>
      <c r="N72" s="31">
        <f>'по 6-10'!N72+'по 0,4'!N69</f>
        <v>0</v>
      </c>
      <c r="O72" s="31">
        <f>'по 6-10'!O72+'по 0,4'!O69</f>
        <v>0</v>
      </c>
      <c r="P72" s="31">
        <f>'по 6-10'!P72+'по 0,4'!P69</f>
        <v>0</v>
      </c>
      <c r="Q72" s="31">
        <f>'по 6-10'!Q72+'по 0,4'!Q69</f>
        <v>0</v>
      </c>
    </row>
    <row r="73" spans="1:17" ht="12.75" customHeight="1">
      <c r="A73" s="18"/>
      <c r="B73" s="48"/>
      <c r="C73" s="18" t="s">
        <v>155</v>
      </c>
      <c r="D73" s="31">
        <f>'по 6-10'!D73+'по 0,4'!D70</f>
        <v>0</v>
      </c>
      <c r="E73" s="31">
        <f>'по 6-10'!E73+'по 0,4'!E70</f>
        <v>0</v>
      </c>
      <c r="F73" s="31">
        <f>'по 6-10'!F73+'по 0,4'!F70</f>
        <v>0</v>
      </c>
      <c r="G73" s="31">
        <f>'по 6-10'!G73+'по 0,4'!G70</f>
        <v>0</v>
      </c>
      <c r="H73" s="31">
        <f>'по 6-10'!H73+'по 0,4'!H70</f>
        <v>0</v>
      </c>
      <c r="I73" s="31">
        <f>'по 6-10'!I73+'по 0,4'!I70</f>
        <v>0</v>
      </c>
      <c r="J73" s="31">
        <f>'по 6-10'!J73+'по 0,4'!J70</f>
        <v>0</v>
      </c>
      <c r="K73" s="31">
        <f>'по 6-10'!K73+'по 0,4'!K70</f>
        <v>0</v>
      </c>
      <c r="L73" s="31">
        <f>'по 6-10'!L73+'по 0,4'!L70</f>
        <v>0</v>
      </c>
      <c r="M73" s="31">
        <f>'по 6-10'!M73+'по 0,4'!M70</f>
        <v>0</v>
      </c>
      <c r="N73" s="31">
        <f>'по 6-10'!N73+'по 0,4'!N70</f>
        <v>0</v>
      </c>
      <c r="O73" s="31">
        <f>'по 6-10'!O73+'по 0,4'!O70</f>
        <v>0</v>
      </c>
      <c r="P73" s="31">
        <f>'по 6-10'!P73+'по 0,4'!P70</f>
        <v>0</v>
      </c>
      <c r="Q73" s="31">
        <f>'по 6-10'!Q73+'по 0,4'!Q70</f>
        <v>0</v>
      </c>
    </row>
    <row r="74" spans="1:17" ht="12.75" customHeight="1">
      <c r="A74" s="18"/>
      <c r="B74" s="48"/>
      <c r="C74" s="18" t="s">
        <v>147</v>
      </c>
      <c r="D74" s="31">
        <f>'по 6-10'!D74+'по 0,4'!D71</f>
        <v>0</v>
      </c>
      <c r="E74" s="31">
        <f>'по 6-10'!E74+'по 0,4'!E71</f>
        <v>0</v>
      </c>
      <c r="F74" s="31">
        <f>'по 6-10'!F74+'по 0,4'!F71</f>
        <v>0</v>
      </c>
      <c r="G74" s="31">
        <f>'по 6-10'!G74+'по 0,4'!G71</f>
        <v>0</v>
      </c>
      <c r="H74" s="31">
        <f>'по 6-10'!H74+'по 0,4'!H71</f>
        <v>0</v>
      </c>
      <c r="I74" s="31">
        <f>'по 6-10'!I74+'по 0,4'!I71</f>
        <v>0</v>
      </c>
      <c r="J74" s="31">
        <f>'по 6-10'!J74+'по 0,4'!J71</f>
        <v>0</v>
      </c>
      <c r="K74" s="31">
        <f>'по 6-10'!K74+'по 0,4'!K71</f>
        <v>0</v>
      </c>
      <c r="L74" s="31">
        <f>'по 6-10'!L74+'по 0,4'!L71</f>
        <v>0</v>
      </c>
      <c r="M74" s="31">
        <f>'по 6-10'!M74+'по 0,4'!M71</f>
        <v>0</v>
      </c>
      <c r="N74" s="31">
        <f>'по 6-10'!N74+'по 0,4'!N71</f>
        <v>0</v>
      </c>
      <c r="O74" s="31">
        <f>'по 6-10'!O74+'по 0,4'!O71</f>
        <v>0</v>
      </c>
      <c r="P74" s="31">
        <f>'по 6-10'!P74+'по 0,4'!P71</f>
        <v>0</v>
      </c>
      <c r="Q74" s="31">
        <f>'по 6-10'!Q74+'по 0,4'!Q71</f>
        <v>0</v>
      </c>
    </row>
    <row r="75" spans="1:17" ht="12.75" customHeight="1">
      <c r="A75" s="18"/>
      <c r="B75" s="48"/>
      <c r="C75" s="18" t="s">
        <v>156</v>
      </c>
      <c r="D75" s="31">
        <f>'по 6-10'!D75+'по 0,4'!D72</f>
        <v>0</v>
      </c>
      <c r="E75" s="31">
        <f>'по 6-10'!E75+'по 0,4'!E72</f>
        <v>0</v>
      </c>
      <c r="F75" s="31">
        <f>'по 6-10'!F75+'по 0,4'!F72</f>
        <v>0</v>
      </c>
      <c r="G75" s="31">
        <f>'по 6-10'!G75+'по 0,4'!G72</f>
        <v>0</v>
      </c>
      <c r="H75" s="31">
        <f>'по 6-10'!H75+'по 0,4'!H72</f>
        <v>0</v>
      </c>
      <c r="I75" s="31">
        <f>'по 6-10'!I75+'по 0,4'!I72</f>
        <v>0</v>
      </c>
      <c r="J75" s="31">
        <f>'по 6-10'!J75+'по 0,4'!J72</f>
        <v>0</v>
      </c>
      <c r="K75" s="31">
        <f>'по 6-10'!K75+'по 0,4'!K72</f>
        <v>0</v>
      </c>
      <c r="L75" s="31">
        <f>'по 6-10'!L75+'по 0,4'!L72</f>
        <v>0</v>
      </c>
      <c r="M75" s="31">
        <f>'по 6-10'!M75+'по 0,4'!M72</f>
        <v>0</v>
      </c>
      <c r="N75" s="31">
        <f>'по 6-10'!N75+'по 0,4'!N72</f>
        <v>0</v>
      </c>
      <c r="O75" s="31">
        <f>'по 6-10'!O75+'по 0,4'!O72</f>
        <v>0</v>
      </c>
      <c r="P75" s="31">
        <f>'по 6-10'!P75+'по 0,4'!P72</f>
        <v>0</v>
      </c>
      <c r="Q75" s="31">
        <f>'по 6-10'!Q75+'по 0,4'!Q72</f>
        <v>0</v>
      </c>
    </row>
    <row r="76" spans="1:17" ht="12.75" customHeight="1">
      <c r="A76" s="18"/>
      <c r="B76" s="48"/>
      <c r="C76" s="18" t="s">
        <v>157</v>
      </c>
      <c r="D76" s="31">
        <f>'по 6-10'!D76+'по 0,4'!D73</f>
        <v>1</v>
      </c>
      <c r="E76" s="31">
        <f>'по 6-10'!E76+'по 0,4'!E73</f>
        <v>15</v>
      </c>
      <c r="F76" s="31">
        <f>'по 6-10'!F76+'по 0,4'!F73</f>
        <v>1</v>
      </c>
      <c r="G76" s="31">
        <f>'по 6-10'!G76+'по 0,4'!G73</f>
        <v>15</v>
      </c>
      <c r="H76" s="31">
        <f>'по 6-10'!H76+'по 0,4'!H73</f>
        <v>0</v>
      </c>
      <c r="I76" s="31">
        <f>'по 6-10'!I76+'по 0,4'!I73</f>
        <v>0</v>
      </c>
      <c r="J76" s="31">
        <f>'по 6-10'!J76+'по 0,4'!J73</f>
        <v>0</v>
      </c>
      <c r="K76" s="31">
        <f>'по 6-10'!K76+'по 0,4'!K73</f>
        <v>0</v>
      </c>
      <c r="L76" s="31">
        <f>'по 6-10'!L76+'по 0,4'!L73</f>
        <v>0</v>
      </c>
      <c r="M76" s="31">
        <f>'по 6-10'!M76+'по 0,4'!M73</f>
        <v>0</v>
      </c>
      <c r="N76" s="31">
        <f>'по 6-10'!N76+'по 0,4'!N73</f>
        <v>0</v>
      </c>
      <c r="O76" s="31">
        <f>'по 6-10'!O76+'по 0,4'!O73</f>
        <v>0</v>
      </c>
      <c r="P76" s="31">
        <f>'по 6-10'!P76+'по 0,4'!P73</f>
        <v>0</v>
      </c>
      <c r="Q76" s="31">
        <f>'по 6-10'!Q76+'по 0,4'!Q73</f>
        <v>0</v>
      </c>
    </row>
    <row r="77" spans="1:17" ht="12.75" customHeight="1">
      <c r="A77" s="18"/>
      <c r="B77" s="48"/>
      <c r="C77" s="18" t="s">
        <v>158</v>
      </c>
      <c r="D77" s="31">
        <f>'по 6-10'!D77+'по 0,4'!D74</f>
        <v>2</v>
      </c>
      <c r="E77" s="31">
        <f>'по 6-10'!E77+'по 0,4'!E74</f>
        <v>20</v>
      </c>
      <c r="F77" s="31">
        <f>'по 6-10'!F77+'по 0,4'!F74</f>
        <v>1</v>
      </c>
      <c r="G77" s="31">
        <f>'по 6-10'!G77+'по 0,4'!G74</f>
        <v>15</v>
      </c>
      <c r="H77" s="31">
        <f>'по 6-10'!H77+'по 0,4'!H74</f>
        <v>0</v>
      </c>
      <c r="I77" s="31">
        <f>'по 6-10'!I77+'по 0,4'!I74</f>
        <v>0</v>
      </c>
      <c r="J77" s="31">
        <f>'по 6-10'!J77+'по 0,4'!J74</f>
        <v>0</v>
      </c>
      <c r="K77" s="31">
        <f>'по 6-10'!K77+'по 0,4'!K74</f>
        <v>0</v>
      </c>
      <c r="L77" s="31">
        <f>'по 6-10'!L77+'по 0,4'!L74</f>
        <v>0</v>
      </c>
      <c r="M77" s="31">
        <f>'по 6-10'!M77+'по 0,4'!M74</f>
        <v>0</v>
      </c>
      <c r="N77" s="31">
        <f>'по 6-10'!N77+'по 0,4'!N74</f>
        <v>0</v>
      </c>
      <c r="O77" s="31">
        <f>'по 6-10'!O77+'по 0,4'!O74</f>
        <v>0</v>
      </c>
      <c r="P77" s="31">
        <f>'по 6-10'!P77+'по 0,4'!P74</f>
        <v>0</v>
      </c>
      <c r="Q77" s="31">
        <f>'по 6-10'!Q77+'по 0,4'!Q74</f>
        <v>0</v>
      </c>
    </row>
    <row r="78" spans="1:17" ht="12.75" customHeight="1">
      <c r="A78" s="18"/>
      <c r="B78" s="48"/>
      <c r="C78" s="18" t="s">
        <v>159</v>
      </c>
      <c r="D78" s="31">
        <f>'по 6-10'!D78+'по 0,4'!D75</f>
        <v>0</v>
      </c>
      <c r="E78" s="31">
        <f>'по 6-10'!E78+'по 0,4'!E75</f>
        <v>0</v>
      </c>
      <c r="F78" s="31">
        <f>'по 6-10'!F78+'по 0,4'!F75</f>
        <v>0</v>
      </c>
      <c r="G78" s="31">
        <f>'по 6-10'!G78+'по 0,4'!G75</f>
        <v>0</v>
      </c>
      <c r="H78" s="31">
        <f>'по 6-10'!H78+'по 0,4'!H75</f>
        <v>0</v>
      </c>
      <c r="I78" s="31">
        <f>'по 6-10'!I78+'по 0,4'!I75</f>
        <v>0</v>
      </c>
      <c r="J78" s="31">
        <f>'по 6-10'!J78+'по 0,4'!J75</f>
        <v>0</v>
      </c>
      <c r="K78" s="31">
        <f>'по 6-10'!K78+'по 0,4'!K75</f>
        <v>0</v>
      </c>
      <c r="L78" s="31">
        <f>'по 6-10'!L78+'по 0,4'!L75</f>
        <v>0</v>
      </c>
      <c r="M78" s="31">
        <f>'по 6-10'!M78+'по 0,4'!M75</f>
        <v>0</v>
      </c>
      <c r="N78" s="31">
        <f>'по 6-10'!N78+'по 0,4'!N75</f>
        <v>0</v>
      </c>
      <c r="O78" s="31">
        <f>'по 6-10'!O78+'по 0,4'!O75</f>
        <v>0</v>
      </c>
      <c r="P78" s="31">
        <f>'по 6-10'!P78+'по 0,4'!P75</f>
        <v>0</v>
      </c>
      <c r="Q78" s="31">
        <f>'по 6-10'!Q78+'по 0,4'!Q75</f>
        <v>0</v>
      </c>
    </row>
    <row r="79" spans="1:17" ht="12.75" customHeight="1">
      <c r="A79" s="18"/>
      <c r="B79" s="48"/>
      <c r="C79" s="18" t="s">
        <v>160</v>
      </c>
      <c r="D79" s="31">
        <f>'по 6-10'!D79+'по 0,4'!D76</f>
        <v>2</v>
      </c>
      <c r="E79" s="31">
        <f>'по 6-10'!E79+'по 0,4'!E76</f>
        <v>19</v>
      </c>
      <c r="F79" s="31">
        <f>'по 6-10'!F79+'по 0,4'!F76</f>
        <v>0</v>
      </c>
      <c r="G79" s="31">
        <f>'по 6-10'!G79+'по 0,4'!G76</f>
        <v>0</v>
      </c>
      <c r="H79" s="31">
        <f>'по 6-10'!H79+'по 0,4'!H76</f>
        <v>0</v>
      </c>
      <c r="I79" s="31">
        <f>'по 6-10'!I79+'по 0,4'!I76</f>
        <v>0</v>
      </c>
      <c r="J79" s="31">
        <f>'по 6-10'!J79+'по 0,4'!J76</f>
        <v>0</v>
      </c>
      <c r="K79" s="31">
        <f>'по 6-10'!K79+'по 0,4'!K76</f>
        <v>0</v>
      </c>
      <c r="L79" s="31">
        <f>'по 6-10'!L79+'по 0,4'!L76</f>
        <v>0</v>
      </c>
      <c r="M79" s="31">
        <f>'по 6-10'!M79+'по 0,4'!M76</f>
        <v>0</v>
      </c>
      <c r="N79" s="31">
        <f>'по 6-10'!N79+'по 0,4'!N76</f>
        <v>0</v>
      </c>
      <c r="O79" s="31">
        <f>'по 6-10'!O79+'по 0,4'!O76</f>
        <v>0</v>
      </c>
      <c r="P79" s="31">
        <f>'по 6-10'!P79+'по 0,4'!P76</f>
        <v>0</v>
      </c>
      <c r="Q79" s="31">
        <f>'по 6-10'!Q79+'по 0,4'!Q76</f>
        <v>0</v>
      </c>
    </row>
    <row r="80" spans="1:17" ht="12.75" customHeight="1">
      <c r="A80" s="18"/>
      <c r="B80" s="48"/>
      <c r="C80" s="18" t="s">
        <v>161</v>
      </c>
      <c r="D80" s="31">
        <f>'по 6-10'!D80+'по 0,4'!D77</f>
        <v>4</v>
      </c>
      <c r="E80" s="31">
        <f>'по 6-10'!E80+'по 0,4'!E77</f>
        <v>150</v>
      </c>
      <c r="F80" s="31">
        <f>'по 6-10'!F80+'по 0,4'!F77</f>
        <v>0</v>
      </c>
      <c r="G80" s="31">
        <f>'по 6-10'!G80+'по 0,4'!G77</f>
        <v>0</v>
      </c>
      <c r="H80" s="31">
        <f>'по 6-10'!H80+'по 0,4'!H77</f>
        <v>0</v>
      </c>
      <c r="I80" s="31">
        <f>'по 6-10'!I80+'по 0,4'!I77</f>
        <v>0</v>
      </c>
      <c r="J80" s="31">
        <f>'по 6-10'!J80+'по 0,4'!J77</f>
        <v>0</v>
      </c>
      <c r="K80" s="31">
        <f>'по 6-10'!K80+'по 0,4'!K77</f>
        <v>0</v>
      </c>
      <c r="L80" s="31">
        <f>'по 6-10'!L80+'по 0,4'!L77</f>
        <v>0</v>
      </c>
      <c r="M80" s="31">
        <f>'по 6-10'!M80+'по 0,4'!M77</f>
        <v>0</v>
      </c>
      <c r="N80" s="31">
        <f>'по 6-10'!N80+'по 0,4'!N77</f>
        <v>0</v>
      </c>
      <c r="O80" s="31">
        <f>'по 6-10'!O80+'по 0,4'!O77</f>
        <v>0</v>
      </c>
      <c r="P80" s="31">
        <f>'по 6-10'!P80+'по 0,4'!P77</f>
        <v>0</v>
      </c>
      <c r="Q80" s="31">
        <f>'по 6-10'!Q80+'по 0,4'!Q77</f>
        <v>0</v>
      </c>
    </row>
    <row r="81" spans="1:17" ht="12.75" customHeight="1">
      <c r="A81" s="18"/>
      <c r="B81" s="48"/>
      <c r="C81" s="18" t="s">
        <v>162</v>
      </c>
      <c r="D81" s="31">
        <f>'по 6-10'!D81+'по 0,4'!D78</f>
        <v>1</v>
      </c>
      <c r="E81" s="31">
        <f>'по 6-10'!E81+'по 0,4'!E78</f>
        <v>60</v>
      </c>
      <c r="F81" s="31">
        <f>'по 6-10'!F81+'по 0,4'!F78</f>
        <v>0</v>
      </c>
      <c r="G81" s="31">
        <f>'по 6-10'!G81+'по 0,4'!G78</f>
        <v>0</v>
      </c>
      <c r="H81" s="31">
        <f>'по 6-10'!H81+'по 0,4'!H78</f>
        <v>0</v>
      </c>
      <c r="I81" s="31">
        <f>'по 6-10'!I81+'по 0,4'!I78</f>
        <v>0</v>
      </c>
      <c r="J81" s="31">
        <f>'по 6-10'!J81+'по 0,4'!J78</f>
        <v>0</v>
      </c>
      <c r="K81" s="31">
        <f>'по 6-10'!K81+'по 0,4'!K78</f>
        <v>0</v>
      </c>
      <c r="L81" s="31">
        <f>'по 6-10'!L81+'по 0,4'!L78</f>
        <v>0</v>
      </c>
      <c r="M81" s="31">
        <f>'по 6-10'!M81+'по 0,4'!M78</f>
        <v>0</v>
      </c>
      <c r="N81" s="31">
        <f>'по 6-10'!N81+'по 0,4'!N78</f>
        <v>0</v>
      </c>
      <c r="O81" s="31">
        <f>'по 6-10'!O81+'по 0,4'!O78</f>
        <v>0</v>
      </c>
      <c r="P81" s="31">
        <f>'по 6-10'!P81+'по 0,4'!P78</f>
        <v>0</v>
      </c>
      <c r="Q81" s="31">
        <f>'по 6-10'!Q81+'по 0,4'!Q78</f>
        <v>0</v>
      </c>
    </row>
    <row r="82" spans="1:17" ht="12.75" customHeight="1">
      <c r="A82" s="18"/>
      <c r="B82" s="48"/>
      <c r="C82" s="18" t="s">
        <v>163</v>
      </c>
      <c r="D82" s="31">
        <f>'по 6-10'!D82+'по 0,4'!D79</f>
        <v>0</v>
      </c>
      <c r="E82" s="31">
        <f>'по 6-10'!E82+'по 0,4'!E79</f>
        <v>0</v>
      </c>
      <c r="F82" s="31">
        <f>'по 6-10'!F82+'по 0,4'!F79</f>
        <v>0</v>
      </c>
      <c r="G82" s="31">
        <f>'по 6-10'!G82+'по 0,4'!G79</f>
        <v>0</v>
      </c>
      <c r="H82" s="31">
        <f>'по 6-10'!H82+'по 0,4'!H79</f>
        <v>0</v>
      </c>
      <c r="I82" s="31">
        <f>'по 6-10'!I82+'по 0,4'!I79</f>
        <v>0</v>
      </c>
      <c r="J82" s="31">
        <f>'по 6-10'!J82+'по 0,4'!J79</f>
        <v>0</v>
      </c>
      <c r="K82" s="31">
        <f>'по 6-10'!K82+'по 0,4'!K79</f>
        <v>0</v>
      </c>
      <c r="L82" s="31">
        <f>'по 6-10'!L82+'по 0,4'!L79</f>
        <v>0</v>
      </c>
      <c r="M82" s="31">
        <f>'по 6-10'!M82+'по 0,4'!M79</f>
        <v>0</v>
      </c>
      <c r="N82" s="31">
        <f>'по 6-10'!N82+'по 0,4'!N79</f>
        <v>0</v>
      </c>
      <c r="O82" s="31">
        <f>'по 6-10'!O82+'по 0,4'!O79</f>
        <v>0</v>
      </c>
      <c r="P82" s="31">
        <f>'по 6-10'!P82+'по 0,4'!P79</f>
        <v>0</v>
      </c>
      <c r="Q82" s="31">
        <f>'по 6-10'!Q82+'по 0,4'!Q79</f>
        <v>0</v>
      </c>
    </row>
    <row r="83" spans="1:17" ht="12.75" customHeight="1">
      <c r="A83" s="18"/>
      <c r="B83" s="48"/>
      <c r="C83" s="18" t="s">
        <v>348</v>
      </c>
      <c r="D83" s="31">
        <f>'по 6-10'!D83+'по 0,4'!D80</f>
        <v>3</v>
      </c>
      <c r="E83" s="31">
        <f>'по 6-10'!E83+'по 0,4'!E80</f>
        <v>35</v>
      </c>
      <c r="F83" s="31">
        <f>'по 6-10'!F83+'по 0,4'!F80</f>
        <v>0</v>
      </c>
      <c r="G83" s="31">
        <f>'по 6-10'!G83+'по 0,4'!G80</f>
        <v>0</v>
      </c>
      <c r="H83" s="31">
        <f>'по 6-10'!H83+'по 0,4'!H80</f>
        <v>0</v>
      </c>
      <c r="I83" s="31">
        <f>'по 6-10'!I83+'по 0,4'!I80</f>
        <v>0</v>
      </c>
      <c r="J83" s="31">
        <f>'по 6-10'!J83+'по 0,4'!J80</f>
        <v>0</v>
      </c>
      <c r="K83" s="31">
        <f>'по 6-10'!K83+'по 0,4'!K80</f>
        <v>0</v>
      </c>
      <c r="L83" s="31">
        <f>'по 6-10'!L83+'по 0,4'!L80</f>
        <v>0</v>
      </c>
      <c r="M83" s="31">
        <f>'по 6-10'!M83+'по 0,4'!M80</f>
        <v>0</v>
      </c>
      <c r="N83" s="31">
        <f>'по 6-10'!N83+'по 0,4'!N80</f>
        <v>0</v>
      </c>
      <c r="O83" s="31">
        <f>'по 6-10'!O83+'по 0,4'!O80</f>
        <v>0</v>
      </c>
      <c r="P83" s="31">
        <f>'по 6-10'!P83+'по 0,4'!P80</f>
        <v>0</v>
      </c>
      <c r="Q83" s="31">
        <f>'по 6-10'!Q83+'по 0,4'!Q80</f>
        <v>0</v>
      </c>
    </row>
    <row r="84" spans="1:17" ht="12.75" customHeight="1">
      <c r="A84" s="18"/>
      <c r="B84" s="48"/>
      <c r="C84" s="18" t="s">
        <v>171</v>
      </c>
      <c r="D84" s="31">
        <f>'по 6-10'!D84+'по 0,4'!D81</f>
        <v>1</v>
      </c>
      <c r="E84" s="31">
        <f>'по 6-10'!E84+'по 0,4'!E81</f>
        <v>170</v>
      </c>
      <c r="F84" s="31">
        <f>'по 6-10'!F84+'по 0,4'!F81</f>
        <v>0</v>
      </c>
      <c r="G84" s="31">
        <f>'по 6-10'!G84+'по 0,4'!G81</f>
        <v>0</v>
      </c>
      <c r="H84" s="31">
        <f>'по 6-10'!H84+'по 0,4'!H81</f>
        <v>0</v>
      </c>
      <c r="I84" s="31">
        <f>'по 6-10'!I84+'по 0,4'!I81</f>
        <v>0</v>
      </c>
      <c r="J84" s="31">
        <f>'по 6-10'!J84+'по 0,4'!J81</f>
        <v>0</v>
      </c>
      <c r="K84" s="31">
        <f>'по 6-10'!K84+'по 0,4'!K81</f>
        <v>0</v>
      </c>
      <c r="L84" s="31">
        <f>'по 6-10'!L84+'по 0,4'!L81</f>
        <v>0</v>
      </c>
      <c r="M84" s="31">
        <f>'по 6-10'!M84+'по 0,4'!M81</f>
        <v>0</v>
      </c>
      <c r="N84" s="31">
        <f>'по 6-10'!N84+'по 0,4'!N81</f>
        <v>0</v>
      </c>
      <c r="O84" s="31">
        <f>'по 6-10'!O84+'по 0,4'!O81</f>
        <v>0</v>
      </c>
      <c r="P84" s="31">
        <f>'по 6-10'!P84+'по 0,4'!P81</f>
        <v>0</v>
      </c>
      <c r="Q84" s="31">
        <f>'по 6-10'!Q84+'по 0,4'!Q81</f>
        <v>0</v>
      </c>
    </row>
    <row r="85" spans="1:17" ht="12.75" customHeight="1">
      <c r="A85" s="18"/>
      <c r="B85" s="48"/>
      <c r="C85" s="18" t="s">
        <v>164</v>
      </c>
      <c r="D85" s="31">
        <f>'по 6-10'!D85+'по 0,4'!D82</f>
        <v>3</v>
      </c>
      <c r="E85" s="31">
        <f>'по 6-10'!E85+'по 0,4'!E82</f>
        <v>35</v>
      </c>
      <c r="F85" s="31">
        <f>'по 6-10'!F85+'по 0,4'!F82</f>
        <v>1</v>
      </c>
      <c r="G85" s="31">
        <f>'по 6-10'!G85+'по 0,4'!G82</f>
        <v>15</v>
      </c>
      <c r="H85" s="31">
        <f>'по 6-10'!H85+'по 0,4'!H82</f>
        <v>0</v>
      </c>
      <c r="I85" s="31">
        <f>'по 6-10'!I85+'по 0,4'!I82</f>
        <v>0</v>
      </c>
      <c r="J85" s="31">
        <f>'по 6-10'!J85+'по 0,4'!J82</f>
        <v>0</v>
      </c>
      <c r="K85" s="31">
        <f>'по 6-10'!K85+'по 0,4'!K82</f>
        <v>0</v>
      </c>
      <c r="L85" s="31">
        <f>'по 6-10'!L85+'по 0,4'!L82</f>
        <v>0</v>
      </c>
      <c r="M85" s="31">
        <f>'по 6-10'!M85+'по 0,4'!M82</f>
        <v>0</v>
      </c>
      <c r="N85" s="31">
        <f>'по 6-10'!N85+'по 0,4'!N82</f>
        <v>0</v>
      </c>
      <c r="O85" s="31">
        <f>'по 6-10'!O85+'по 0,4'!O82</f>
        <v>0</v>
      </c>
      <c r="P85" s="31">
        <f>'по 6-10'!P85+'по 0,4'!P82</f>
        <v>0</v>
      </c>
      <c r="Q85" s="31">
        <f>'по 6-10'!Q85+'по 0,4'!Q82</f>
        <v>0</v>
      </c>
    </row>
    <row r="86" spans="1:17" ht="12.75" customHeight="1">
      <c r="A86" s="18"/>
      <c r="B86" s="48"/>
      <c r="C86" s="18" t="s">
        <v>353</v>
      </c>
      <c r="D86" s="31">
        <f>'по 6-10'!D86+'по 0,4'!D83</f>
        <v>0</v>
      </c>
      <c r="E86" s="31">
        <f>'по 6-10'!E86+'по 0,4'!E83</f>
        <v>0</v>
      </c>
      <c r="F86" s="31">
        <f>'по 6-10'!F86+'по 0,4'!F83</f>
        <v>0</v>
      </c>
      <c r="G86" s="31">
        <f>'по 6-10'!G86+'по 0,4'!G83</f>
        <v>0</v>
      </c>
      <c r="H86" s="31">
        <f>'по 6-10'!H86+'по 0,4'!H83</f>
        <v>0</v>
      </c>
      <c r="I86" s="31">
        <f>'по 6-10'!I86+'по 0,4'!I83</f>
        <v>0</v>
      </c>
      <c r="J86" s="31">
        <f>'по 6-10'!J86+'по 0,4'!J83</f>
        <v>0</v>
      </c>
      <c r="K86" s="31">
        <f>'по 6-10'!K86+'по 0,4'!K83</f>
        <v>0</v>
      </c>
      <c r="L86" s="31">
        <f>'по 6-10'!L86+'по 0,4'!L83</f>
        <v>0</v>
      </c>
      <c r="M86" s="31">
        <f>'по 6-10'!M86+'по 0,4'!M83</f>
        <v>0</v>
      </c>
      <c r="N86" s="31">
        <f>'по 6-10'!N86+'по 0,4'!N83</f>
        <v>0</v>
      </c>
      <c r="O86" s="31">
        <f>'по 6-10'!O86+'по 0,4'!O83</f>
        <v>0</v>
      </c>
      <c r="P86" s="31">
        <f>'по 6-10'!P86+'по 0,4'!P83</f>
        <v>0</v>
      </c>
      <c r="Q86" s="31">
        <f>'по 6-10'!Q86+'по 0,4'!Q83</f>
        <v>0</v>
      </c>
    </row>
    <row r="87" spans="1:17" ht="12.75" customHeight="1">
      <c r="A87" s="18"/>
      <c r="B87" s="48"/>
      <c r="C87" s="18" t="s">
        <v>165</v>
      </c>
      <c r="D87" s="31">
        <f>'по 6-10'!D87+'по 0,4'!D84</f>
        <v>0</v>
      </c>
      <c r="E87" s="31">
        <f>'по 6-10'!E87+'по 0,4'!E84</f>
        <v>0</v>
      </c>
      <c r="F87" s="31">
        <f>'по 6-10'!F87+'по 0,4'!F84</f>
        <v>0</v>
      </c>
      <c r="G87" s="31">
        <f>'по 6-10'!G87+'по 0,4'!G84</f>
        <v>0</v>
      </c>
      <c r="H87" s="31">
        <f>'по 6-10'!H87+'по 0,4'!H84</f>
        <v>0</v>
      </c>
      <c r="I87" s="31">
        <f>'по 6-10'!I87+'по 0,4'!I84</f>
        <v>0</v>
      </c>
      <c r="J87" s="31">
        <f>'по 6-10'!J87+'по 0,4'!J84</f>
        <v>0</v>
      </c>
      <c r="K87" s="31">
        <f>'по 6-10'!K87+'по 0,4'!K84</f>
        <v>0</v>
      </c>
      <c r="L87" s="31">
        <f>'по 6-10'!L87+'по 0,4'!L84</f>
        <v>0</v>
      </c>
      <c r="M87" s="31">
        <f>'по 6-10'!M87+'по 0,4'!M84</f>
        <v>0</v>
      </c>
      <c r="N87" s="31">
        <f>'по 6-10'!N87+'по 0,4'!N84</f>
        <v>0</v>
      </c>
      <c r="O87" s="31">
        <f>'по 6-10'!O87+'по 0,4'!O84</f>
        <v>0</v>
      </c>
      <c r="P87" s="31">
        <f>'по 6-10'!P87+'по 0,4'!P84</f>
        <v>0</v>
      </c>
      <c r="Q87" s="31">
        <f>'по 6-10'!Q87+'по 0,4'!Q84</f>
        <v>0</v>
      </c>
    </row>
    <row r="88" spans="1:17" ht="12.75" customHeight="1">
      <c r="A88" s="18"/>
      <c r="B88" s="48"/>
      <c r="C88" s="18" t="s">
        <v>166</v>
      </c>
      <c r="D88" s="31">
        <f>'по 6-10'!D88+'по 0,4'!D85</f>
        <v>0</v>
      </c>
      <c r="E88" s="31">
        <f>'по 6-10'!E88+'по 0,4'!E85</f>
        <v>0</v>
      </c>
      <c r="F88" s="31">
        <f>'по 6-10'!F88+'по 0,4'!F85</f>
        <v>0</v>
      </c>
      <c r="G88" s="31">
        <f>'по 6-10'!G88+'по 0,4'!G85</f>
        <v>0</v>
      </c>
      <c r="H88" s="31">
        <f>'по 6-10'!H88+'по 0,4'!H85</f>
        <v>0</v>
      </c>
      <c r="I88" s="31">
        <f>'по 6-10'!I88+'по 0,4'!I85</f>
        <v>0</v>
      </c>
      <c r="J88" s="31">
        <f>'по 6-10'!J88+'по 0,4'!J85</f>
        <v>0</v>
      </c>
      <c r="K88" s="31">
        <f>'по 6-10'!K88+'по 0,4'!K85</f>
        <v>0</v>
      </c>
      <c r="L88" s="31">
        <f>'по 6-10'!L88+'по 0,4'!L85</f>
        <v>0</v>
      </c>
      <c r="M88" s="31">
        <f>'по 6-10'!M88+'по 0,4'!M85</f>
        <v>0</v>
      </c>
      <c r="N88" s="31">
        <f>'по 6-10'!N88+'по 0,4'!N85</f>
        <v>0</v>
      </c>
      <c r="O88" s="31">
        <f>'по 6-10'!O88+'по 0,4'!O85</f>
        <v>0</v>
      </c>
      <c r="P88" s="31">
        <f>'по 6-10'!P88+'по 0,4'!P85</f>
        <v>0</v>
      </c>
      <c r="Q88" s="31">
        <f>'по 6-10'!Q88+'по 0,4'!Q85</f>
        <v>0</v>
      </c>
    </row>
    <row r="89" spans="1:17" ht="12.75" customHeight="1">
      <c r="A89" s="18"/>
      <c r="B89" s="48"/>
      <c r="C89" t="s">
        <v>451</v>
      </c>
      <c r="D89" s="31">
        <f>'по 6-10'!D89+'по 0,4'!D86</f>
        <v>0</v>
      </c>
      <c r="E89" s="31">
        <f>'по 6-10'!E89+'по 0,4'!E86</f>
        <v>0</v>
      </c>
      <c r="F89" s="31">
        <f>'по 6-10'!F89+'по 0,4'!F86</f>
        <v>0</v>
      </c>
      <c r="G89" s="31">
        <f>'по 6-10'!G89+'по 0,4'!G86</f>
        <v>0</v>
      </c>
      <c r="H89" s="31">
        <f>'по 6-10'!H89+'по 0,4'!H86</f>
        <v>0</v>
      </c>
      <c r="I89" s="31">
        <f>'по 6-10'!I89+'по 0,4'!I86</f>
        <v>0</v>
      </c>
      <c r="J89" s="31">
        <f>'по 6-10'!J89+'по 0,4'!J86</f>
        <v>0</v>
      </c>
      <c r="K89" s="31">
        <f>'по 6-10'!K89+'по 0,4'!K86</f>
        <v>0</v>
      </c>
      <c r="L89" s="31">
        <f>'по 6-10'!L89+'по 0,4'!L86</f>
        <v>0</v>
      </c>
      <c r="M89" s="31">
        <f>'по 6-10'!M89+'по 0,4'!M86</f>
        <v>0</v>
      </c>
      <c r="N89" s="31">
        <f>'по 6-10'!N89+'по 0,4'!N86</f>
        <v>0</v>
      </c>
      <c r="O89" s="31">
        <f>'по 6-10'!O89+'по 0,4'!O86</f>
        <v>0</v>
      </c>
      <c r="P89" s="31">
        <f>'по 6-10'!P89+'по 0,4'!P86</f>
        <v>0</v>
      </c>
      <c r="Q89" s="31">
        <f>'по 6-10'!Q89+'по 0,4'!Q86</f>
        <v>0</v>
      </c>
    </row>
    <row r="90" spans="1:17" ht="12.75" customHeight="1">
      <c r="A90" s="18"/>
      <c r="B90" s="48"/>
      <c r="C90" s="18" t="s">
        <v>350</v>
      </c>
      <c r="D90" s="31">
        <f>'по 6-10'!D90+'по 0,4'!D87</f>
        <v>0</v>
      </c>
      <c r="E90" s="31">
        <f>'по 6-10'!E90+'по 0,4'!E87</f>
        <v>0</v>
      </c>
      <c r="F90" s="31">
        <f>'по 6-10'!F90+'по 0,4'!F87</f>
        <v>0</v>
      </c>
      <c r="G90" s="31">
        <f>'по 6-10'!G90+'по 0,4'!G87</f>
        <v>0</v>
      </c>
      <c r="H90" s="31">
        <f>'по 6-10'!H90+'по 0,4'!H87</f>
        <v>0</v>
      </c>
      <c r="I90" s="31">
        <f>'по 6-10'!I90+'по 0,4'!I87</f>
        <v>0</v>
      </c>
      <c r="J90" s="31">
        <f>'по 6-10'!J90+'по 0,4'!J87</f>
        <v>0</v>
      </c>
      <c r="K90" s="31">
        <f>'по 6-10'!K90+'по 0,4'!K87</f>
        <v>0</v>
      </c>
      <c r="L90" s="31">
        <f>'по 6-10'!L90+'по 0,4'!L87</f>
        <v>0</v>
      </c>
      <c r="M90" s="31">
        <f>'по 6-10'!M90+'по 0,4'!M87</f>
        <v>0</v>
      </c>
      <c r="N90" s="31">
        <f>'по 6-10'!N90+'по 0,4'!N87</f>
        <v>0</v>
      </c>
      <c r="O90" s="31">
        <f>'по 6-10'!O90+'по 0,4'!O87</f>
        <v>0</v>
      </c>
      <c r="P90" s="31">
        <f>'по 6-10'!P90+'по 0,4'!P87</f>
        <v>0</v>
      </c>
      <c r="Q90" s="31">
        <f>'по 6-10'!Q90+'по 0,4'!Q87</f>
        <v>0</v>
      </c>
    </row>
    <row r="91" spans="1:17" ht="12.75" customHeight="1">
      <c r="A91" s="18"/>
      <c r="B91" s="48"/>
      <c r="C91" s="18" t="s">
        <v>167</v>
      </c>
      <c r="D91" s="31">
        <f>'по 6-10'!D91+'по 0,4'!D88</f>
        <v>0</v>
      </c>
      <c r="E91" s="31">
        <f>'по 6-10'!E91+'по 0,4'!E88</f>
        <v>0</v>
      </c>
      <c r="F91" s="31">
        <f>'по 6-10'!F91+'по 0,4'!F88</f>
        <v>0</v>
      </c>
      <c r="G91" s="31">
        <f>'по 6-10'!G91+'по 0,4'!G88</f>
        <v>0</v>
      </c>
      <c r="H91" s="31">
        <f>'по 6-10'!H91+'по 0,4'!H88</f>
        <v>0</v>
      </c>
      <c r="I91" s="31">
        <f>'по 6-10'!I91+'по 0,4'!I88</f>
        <v>0</v>
      </c>
      <c r="J91" s="31">
        <f>'по 6-10'!J91+'по 0,4'!J88</f>
        <v>0</v>
      </c>
      <c r="K91" s="31">
        <f>'по 6-10'!K91+'по 0,4'!K88</f>
        <v>0</v>
      </c>
      <c r="L91" s="31">
        <f>'по 6-10'!L91+'по 0,4'!L88</f>
        <v>0</v>
      </c>
      <c r="M91" s="31">
        <f>'по 6-10'!M91+'по 0,4'!M88</f>
        <v>0</v>
      </c>
      <c r="N91" s="31">
        <f>'по 6-10'!N91+'по 0,4'!N88</f>
        <v>0</v>
      </c>
      <c r="O91" s="31">
        <f>'по 6-10'!O91+'по 0,4'!O88</f>
        <v>0</v>
      </c>
      <c r="P91" s="31">
        <f>'по 6-10'!P91+'по 0,4'!P88</f>
        <v>0</v>
      </c>
      <c r="Q91" s="31">
        <f>'по 6-10'!Q91+'по 0,4'!Q88</f>
        <v>0</v>
      </c>
    </row>
    <row r="92" spans="1:17" ht="12.75" customHeight="1">
      <c r="A92" s="18"/>
      <c r="B92" s="48"/>
      <c r="C92" s="18" t="s">
        <v>351</v>
      </c>
      <c r="D92" s="31">
        <f>'по 6-10'!D92+'по 0,4'!D89</f>
        <v>2</v>
      </c>
      <c r="E92" s="31">
        <f>'по 6-10'!E92+'по 0,4'!E89</f>
        <v>32</v>
      </c>
      <c r="F92" s="31">
        <f>'по 6-10'!F92+'по 0,4'!F89</f>
        <v>0</v>
      </c>
      <c r="G92" s="31">
        <f>'по 6-10'!G92+'по 0,4'!G89</f>
        <v>0</v>
      </c>
      <c r="H92" s="31">
        <f>'по 6-10'!H92+'по 0,4'!H89</f>
        <v>0</v>
      </c>
      <c r="I92" s="31">
        <f>'по 6-10'!I92+'по 0,4'!I89</f>
        <v>0</v>
      </c>
      <c r="J92" s="31">
        <f>'по 6-10'!J92+'по 0,4'!J89</f>
        <v>0</v>
      </c>
      <c r="K92" s="31">
        <f>'по 6-10'!K92+'по 0,4'!K89</f>
        <v>0</v>
      </c>
      <c r="L92" s="31">
        <f>'по 6-10'!L92+'по 0,4'!L89</f>
        <v>0</v>
      </c>
      <c r="M92" s="31">
        <f>'по 6-10'!M92+'по 0,4'!M89</f>
        <v>0</v>
      </c>
      <c r="N92" s="31">
        <f>'по 6-10'!N92+'по 0,4'!N89</f>
        <v>0</v>
      </c>
      <c r="O92" s="31">
        <f>'по 6-10'!O92+'по 0,4'!O89</f>
        <v>0</v>
      </c>
      <c r="P92" s="31">
        <f>'по 6-10'!P92+'по 0,4'!P89</f>
        <v>0</v>
      </c>
      <c r="Q92" s="31">
        <f>'по 6-10'!Q92+'по 0,4'!Q89</f>
        <v>0</v>
      </c>
    </row>
    <row r="93" spans="1:17" ht="12.75" customHeight="1">
      <c r="A93" s="18"/>
      <c r="B93" s="48"/>
      <c r="C93" s="18" t="s">
        <v>168</v>
      </c>
      <c r="D93" s="31">
        <f>'по 6-10'!D93+'по 0,4'!D90</f>
        <v>0</v>
      </c>
      <c r="E93" s="31">
        <f>'по 6-10'!E93+'по 0,4'!E90</f>
        <v>0</v>
      </c>
      <c r="F93" s="31">
        <f>'по 6-10'!F93+'по 0,4'!F90</f>
        <v>0</v>
      </c>
      <c r="G93" s="31">
        <f>'по 6-10'!G93+'по 0,4'!G90</f>
        <v>0</v>
      </c>
      <c r="H93" s="31">
        <f>'по 6-10'!H93+'по 0,4'!H90</f>
        <v>0</v>
      </c>
      <c r="I93" s="31">
        <f>'по 6-10'!I93+'по 0,4'!I90</f>
        <v>0</v>
      </c>
      <c r="J93" s="31">
        <f>'по 6-10'!J93+'по 0,4'!J90</f>
        <v>0</v>
      </c>
      <c r="K93" s="31">
        <f>'по 6-10'!K93+'по 0,4'!K90</f>
        <v>0</v>
      </c>
      <c r="L93" s="31">
        <f>'по 6-10'!L93+'по 0,4'!L90</f>
        <v>0</v>
      </c>
      <c r="M93" s="31">
        <f>'по 6-10'!M93+'по 0,4'!M90</f>
        <v>0</v>
      </c>
      <c r="N93" s="31">
        <f>'по 6-10'!N93+'по 0,4'!N90</f>
        <v>0</v>
      </c>
      <c r="O93" s="31">
        <f>'по 6-10'!O93+'по 0,4'!O90</f>
        <v>0</v>
      </c>
      <c r="P93" s="31">
        <f>'по 6-10'!P93+'по 0,4'!P90</f>
        <v>0</v>
      </c>
      <c r="Q93" s="31">
        <f>'по 6-10'!Q93+'по 0,4'!Q90</f>
        <v>0</v>
      </c>
    </row>
    <row r="94" spans="1:17" ht="12.75" customHeight="1">
      <c r="A94" s="18"/>
      <c r="B94" s="48"/>
      <c r="C94" s="18" t="s">
        <v>169</v>
      </c>
      <c r="D94" s="31">
        <f>'по 6-10'!D94+'по 0,4'!D91</f>
        <v>0</v>
      </c>
      <c r="E94" s="31">
        <f>'по 6-10'!E94+'по 0,4'!E91</f>
        <v>0</v>
      </c>
      <c r="F94" s="31">
        <f>'по 6-10'!F94+'по 0,4'!F91</f>
        <v>0</v>
      </c>
      <c r="G94" s="31">
        <f>'по 6-10'!G94+'по 0,4'!G91</f>
        <v>0</v>
      </c>
      <c r="H94" s="31">
        <f>'по 6-10'!H94+'по 0,4'!H91</f>
        <v>0</v>
      </c>
      <c r="I94" s="31">
        <f>'по 6-10'!I94+'по 0,4'!I91</f>
        <v>0</v>
      </c>
      <c r="J94" s="31">
        <f>'по 6-10'!J94+'по 0,4'!J91</f>
        <v>0</v>
      </c>
      <c r="K94" s="31">
        <f>'по 6-10'!K94+'по 0,4'!K91</f>
        <v>0</v>
      </c>
      <c r="L94" s="31">
        <f>'по 6-10'!L94+'по 0,4'!L91</f>
        <v>0</v>
      </c>
      <c r="M94" s="31">
        <f>'по 6-10'!M94+'по 0,4'!M91</f>
        <v>0</v>
      </c>
      <c r="N94" s="31">
        <f>'по 6-10'!N94+'по 0,4'!N91</f>
        <v>0</v>
      </c>
      <c r="O94" s="31">
        <f>'по 6-10'!O94+'по 0,4'!O91</f>
        <v>0</v>
      </c>
      <c r="P94" s="31">
        <f>'по 6-10'!P94+'по 0,4'!P91</f>
        <v>0</v>
      </c>
      <c r="Q94" s="31">
        <f>'по 6-10'!Q94+'по 0,4'!Q91</f>
        <v>0</v>
      </c>
    </row>
    <row r="95" spans="1:17" ht="12.75" customHeight="1">
      <c r="A95" s="18"/>
      <c r="B95" s="48"/>
      <c r="C95" s="18" t="s">
        <v>381</v>
      </c>
      <c r="D95" s="31">
        <f>'по 6-10'!D95+'по 0,4'!D92</f>
        <v>0</v>
      </c>
      <c r="E95" s="31">
        <f>'по 6-10'!E95+'по 0,4'!E92</f>
        <v>0</v>
      </c>
      <c r="F95" s="31">
        <f>'по 6-10'!F95+'по 0,4'!F92</f>
        <v>0</v>
      </c>
      <c r="G95" s="31">
        <f>'по 6-10'!G95+'по 0,4'!G92</f>
        <v>0</v>
      </c>
      <c r="H95" s="31">
        <f>'по 6-10'!H95+'по 0,4'!H92</f>
        <v>0</v>
      </c>
      <c r="I95" s="31">
        <f>'по 6-10'!I95+'по 0,4'!I92</f>
        <v>0</v>
      </c>
      <c r="J95" s="31">
        <f>'по 6-10'!J95+'по 0,4'!J92</f>
        <v>0</v>
      </c>
      <c r="K95" s="31">
        <f>'по 6-10'!K95+'по 0,4'!K92</f>
        <v>0</v>
      </c>
      <c r="L95" s="31">
        <f>'по 6-10'!L95+'по 0,4'!L92</f>
        <v>0</v>
      </c>
      <c r="M95" s="31">
        <f>'по 6-10'!M95+'по 0,4'!M92</f>
        <v>0</v>
      </c>
      <c r="N95" s="31">
        <f>'по 6-10'!N95+'по 0,4'!N92</f>
        <v>0</v>
      </c>
      <c r="O95" s="31">
        <f>'по 6-10'!O95+'по 0,4'!O92</f>
        <v>0</v>
      </c>
      <c r="P95" s="31">
        <f>'по 6-10'!P95+'по 0,4'!P92</f>
        <v>0</v>
      </c>
      <c r="Q95" s="31">
        <f>'по 6-10'!Q95+'по 0,4'!Q92</f>
        <v>0</v>
      </c>
    </row>
    <row r="96" spans="1:17" ht="12.75" customHeight="1">
      <c r="A96" s="18"/>
      <c r="B96" s="48"/>
      <c r="C96" s="18" t="s">
        <v>170</v>
      </c>
      <c r="D96" s="31">
        <f>'по 6-10'!D96+'по 0,4'!D93</f>
        <v>2</v>
      </c>
      <c r="E96" s="31">
        <f>'по 6-10'!E96+'по 0,4'!E93</f>
        <v>22</v>
      </c>
      <c r="F96" s="31">
        <f>'по 6-10'!F96+'по 0,4'!F93</f>
        <v>1</v>
      </c>
      <c r="G96" s="31">
        <f>'по 6-10'!G96+'по 0,4'!G93</f>
        <v>7</v>
      </c>
      <c r="H96" s="31">
        <f>'по 6-10'!H96+'по 0,4'!H93</f>
        <v>0</v>
      </c>
      <c r="I96" s="31">
        <f>'по 6-10'!I96+'по 0,4'!I93</f>
        <v>0</v>
      </c>
      <c r="J96" s="31">
        <f>'по 6-10'!J96+'по 0,4'!J93</f>
        <v>0</v>
      </c>
      <c r="K96" s="31">
        <f>'по 6-10'!K96+'по 0,4'!K93</f>
        <v>0</v>
      </c>
      <c r="L96" s="31">
        <f>'по 6-10'!L96+'по 0,4'!L93</f>
        <v>0</v>
      </c>
      <c r="M96" s="31">
        <f>'по 6-10'!M96+'по 0,4'!M93</f>
        <v>0</v>
      </c>
      <c r="N96" s="31">
        <f>'по 6-10'!N96+'по 0,4'!N93</f>
        <v>0</v>
      </c>
      <c r="O96" s="31">
        <f>'по 6-10'!O96+'по 0,4'!O93</f>
        <v>0</v>
      </c>
      <c r="P96" s="31">
        <f>'по 6-10'!P96+'по 0,4'!P93</f>
        <v>0</v>
      </c>
      <c r="Q96" s="31">
        <f>'по 6-10'!Q96+'по 0,4'!Q93</f>
        <v>0</v>
      </c>
    </row>
    <row r="97" spans="1:17" ht="12.75" customHeight="1">
      <c r="A97" s="18"/>
      <c r="B97" s="48"/>
      <c r="C97" s="18" t="s">
        <v>352</v>
      </c>
      <c r="D97" s="31">
        <f>'по 6-10'!D97+'по 0,4'!D94</f>
        <v>0</v>
      </c>
      <c r="E97" s="31">
        <f>'по 6-10'!E97+'по 0,4'!E94</f>
        <v>0</v>
      </c>
      <c r="F97" s="31">
        <f>'по 6-10'!F97+'по 0,4'!F94</f>
        <v>0</v>
      </c>
      <c r="G97" s="31">
        <f>'по 6-10'!G97+'по 0,4'!G94</f>
        <v>0</v>
      </c>
      <c r="H97" s="31">
        <f>'по 6-10'!H97+'по 0,4'!H94</f>
        <v>0</v>
      </c>
      <c r="I97" s="31">
        <f>'по 6-10'!I97+'по 0,4'!I94</f>
        <v>0</v>
      </c>
      <c r="J97" s="31">
        <f>'по 6-10'!J97+'по 0,4'!J94</f>
        <v>0</v>
      </c>
      <c r="K97" s="31">
        <f>'по 6-10'!K97+'по 0,4'!K94</f>
        <v>0</v>
      </c>
      <c r="L97" s="31">
        <f>'по 6-10'!L97+'по 0,4'!L94</f>
        <v>0</v>
      </c>
      <c r="M97" s="31">
        <f>'по 6-10'!M97+'по 0,4'!M94</f>
        <v>0</v>
      </c>
      <c r="N97" s="31">
        <f>'по 6-10'!N97+'по 0,4'!N94</f>
        <v>0</v>
      </c>
      <c r="O97" s="31">
        <f>'по 6-10'!O97+'по 0,4'!O94</f>
        <v>0</v>
      </c>
      <c r="P97" s="31">
        <f>'по 6-10'!P97+'по 0,4'!P94</f>
        <v>0</v>
      </c>
      <c r="Q97" s="31">
        <f>'по 6-10'!Q97+'по 0,4'!Q94</f>
        <v>0</v>
      </c>
    </row>
    <row r="98" spans="1:17" ht="12.75" customHeight="1">
      <c r="A98" s="18"/>
      <c r="B98" s="48"/>
      <c r="C98" s="18" t="s">
        <v>172</v>
      </c>
      <c r="D98" s="31">
        <f>'по 6-10'!D98+'по 0,4'!D95</f>
        <v>0</v>
      </c>
      <c r="E98" s="31">
        <f>'по 6-10'!E98+'по 0,4'!E95</f>
        <v>0</v>
      </c>
      <c r="F98" s="31">
        <f>'по 6-10'!F98+'по 0,4'!F95</f>
        <v>0</v>
      </c>
      <c r="G98" s="31">
        <f>'по 6-10'!G98+'по 0,4'!G95</f>
        <v>0</v>
      </c>
      <c r="H98" s="31">
        <f>'по 6-10'!H98+'по 0,4'!H95</f>
        <v>0</v>
      </c>
      <c r="I98" s="31">
        <f>'по 6-10'!I98+'по 0,4'!I95</f>
        <v>0</v>
      </c>
      <c r="J98" s="31">
        <f>'по 6-10'!J98+'по 0,4'!J95</f>
        <v>0</v>
      </c>
      <c r="K98" s="31">
        <f>'по 6-10'!K98+'по 0,4'!K95</f>
        <v>0</v>
      </c>
      <c r="L98" s="31">
        <f>'по 6-10'!L98+'по 0,4'!L95</f>
        <v>0</v>
      </c>
      <c r="M98" s="31">
        <f>'по 6-10'!M98+'по 0,4'!M95</f>
        <v>0</v>
      </c>
      <c r="N98" s="31">
        <f>'по 6-10'!N98+'по 0,4'!N95</f>
        <v>0</v>
      </c>
      <c r="O98" s="31">
        <f>'по 6-10'!O98+'по 0,4'!O95</f>
        <v>0</v>
      </c>
      <c r="P98" s="31">
        <f>'по 6-10'!P98+'по 0,4'!P95</f>
        <v>0</v>
      </c>
      <c r="Q98" s="31">
        <f>'по 6-10'!Q98+'по 0,4'!Q95</f>
        <v>0</v>
      </c>
    </row>
    <row r="99" spans="1:17" ht="12.75" customHeight="1">
      <c r="A99" s="18"/>
      <c r="B99" s="48"/>
      <c r="C99" s="18" t="s">
        <v>173</v>
      </c>
      <c r="D99" s="31">
        <f>'по 6-10'!D99+'по 0,4'!D96</f>
        <v>0</v>
      </c>
      <c r="E99" s="31">
        <f>'по 6-10'!E99+'по 0,4'!E96</f>
        <v>0</v>
      </c>
      <c r="F99" s="31">
        <f>'по 6-10'!F99+'по 0,4'!F96</f>
        <v>0</v>
      </c>
      <c r="G99" s="31">
        <f>'по 6-10'!G99+'по 0,4'!G96</f>
        <v>0</v>
      </c>
      <c r="H99" s="31">
        <f>'по 6-10'!H99+'по 0,4'!H96</f>
        <v>0</v>
      </c>
      <c r="I99" s="31">
        <f>'по 6-10'!I99+'по 0,4'!I96</f>
        <v>0</v>
      </c>
      <c r="J99" s="31">
        <f>'по 6-10'!J99+'по 0,4'!J96</f>
        <v>0</v>
      </c>
      <c r="K99" s="31">
        <f>'по 6-10'!K99+'по 0,4'!K96</f>
        <v>0</v>
      </c>
      <c r="L99" s="31">
        <f>'по 6-10'!L99+'по 0,4'!L96</f>
        <v>0</v>
      </c>
      <c r="M99" s="31">
        <f>'по 6-10'!M99+'по 0,4'!M96</f>
        <v>0</v>
      </c>
      <c r="N99" s="31">
        <f>'по 6-10'!N99+'по 0,4'!N96</f>
        <v>0</v>
      </c>
      <c r="O99" s="31">
        <f>'по 6-10'!O99+'по 0,4'!O96</f>
        <v>0</v>
      </c>
      <c r="P99" s="31">
        <f>'по 6-10'!P99+'по 0,4'!P96</f>
        <v>0</v>
      </c>
      <c r="Q99" s="31">
        <f>'по 6-10'!Q99+'по 0,4'!Q96</f>
        <v>0</v>
      </c>
    </row>
    <row r="100" spans="1:17" ht="12.75" customHeight="1">
      <c r="A100" s="18"/>
      <c r="B100" s="48"/>
      <c r="C100" s="46" t="s">
        <v>174</v>
      </c>
      <c r="D100" s="31">
        <f>'по 6-10'!D100+'по 0,4'!D97</f>
        <v>2</v>
      </c>
      <c r="E100" s="31">
        <f>'по 6-10'!E100+'по 0,4'!E97</f>
        <v>25</v>
      </c>
      <c r="F100" s="31">
        <f>'по 6-10'!F100+'по 0,4'!F97</f>
        <v>0</v>
      </c>
      <c r="G100" s="31">
        <f>'по 6-10'!G100+'по 0,4'!G97</f>
        <v>0</v>
      </c>
      <c r="H100" s="31">
        <f>'по 6-10'!H100+'по 0,4'!H97</f>
        <v>0</v>
      </c>
      <c r="I100" s="31">
        <f>'по 6-10'!I100+'по 0,4'!I97</f>
        <v>0</v>
      </c>
      <c r="J100" s="31">
        <f>'по 6-10'!J100+'по 0,4'!J97</f>
        <v>0</v>
      </c>
      <c r="K100" s="31">
        <f>'по 6-10'!K100+'по 0,4'!K97</f>
        <v>0</v>
      </c>
      <c r="L100" s="31">
        <f>'по 6-10'!L100+'по 0,4'!L97</f>
        <v>0</v>
      </c>
      <c r="M100" s="31">
        <f>'по 6-10'!M100+'по 0,4'!M97</f>
        <v>0</v>
      </c>
      <c r="N100" s="31">
        <f>'по 6-10'!N100+'по 0,4'!N97</f>
        <v>0</v>
      </c>
      <c r="O100" s="31">
        <f>'по 6-10'!O100+'по 0,4'!O97</f>
        <v>0</v>
      </c>
      <c r="P100" s="31">
        <f>'по 6-10'!P100+'по 0,4'!P97</f>
        <v>0</v>
      </c>
      <c r="Q100" s="31">
        <f>'по 6-10'!Q100+'по 0,4'!Q97</f>
        <v>0</v>
      </c>
    </row>
    <row r="101" spans="1:17" ht="22.5" customHeight="1">
      <c r="A101" s="18"/>
      <c r="B101" s="18"/>
      <c r="C101" s="20" t="s">
        <v>30</v>
      </c>
      <c r="D101" s="64">
        <f aca="true" t="shared" si="1" ref="D101:Q101">SUM(D66:D100)</f>
        <v>38</v>
      </c>
      <c r="E101" s="64">
        <f t="shared" si="1"/>
        <v>1086</v>
      </c>
      <c r="F101" s="64">
        <f t="shared" si="1"/>
        <v>4</v>
      </c>
      <c r="G101" s="64">
        <f t="shared" si="1"/>
        <v>52</v>
      </c>
      <c r="H101" s="64">
        <f t="shared" si="1"/>
        <v>0</v>
      </c>
      <c r="I101" s="64">
        <f t="shared" si="1"/>
        <v>0</v>
      </c>
      <c r="J101" s="64">
        <f t="shared" si="1"/>
        <v>0</v>
      </c>
      <c r="K101" s="64">
        <f t="shared" si="1"/>
        <v>0</v>
      </c>
      <c r="L101" s="64">
        <f t="shared" si="1"/>
        <v>0</v>
      </c>
      <c r="M101" s="64">
        <f t="shared" si="1"/>
        <v>0</v>
      </c>
      <c r="N101" s="64">
        <f t="shared" si="1"/>
        <v>0</v>
      </c>
      <c r="O101" s="64">
        <f t="shared" si="1"/>
        <v>0</v>
      </c>
      <c r="P101" s="64">
        <f t="shared" si="1"/>
        <v>0</v>
      </c>
      <c r="Q101" s="64">
        <f t="shared" si="1"/>
        <v>0</v>
      </c>
    </row>
    <row r="102" spans="1:17" ht="15">
      <c r="A102" s="18"/>
      <c r="B102" s="18"/>
      <c r="C102" s="50" t="s">
        <v>222</v>
      </c>
      <c r="D102" s="31"/>
      <c r="E102" s="31"/>
      <c r="F102" s="31"/>
      <c r="G102" s="31"/>
      <c r="H102" s="24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2.75">
      <c r="A103" s="18"/>
      <c r="B103" s="48"/>
      <c r="C103" s="46" t="s">
        <v>175</v>
      </c>
      <c r="D103" s="31">
        <f>'по 6-10'!D103+'по 0,4'!D100</f>
        <v>18</v>
      </c>
      <c r="E103" s="31">
        <f>'по 6-10'!E103+'по 0,4'!E100</f>
        <v>973.5</v>
      </c>
      <c r="F103" s="31">
        <f>'по 6-10'!F103+'по 0,4'!F100</f>
        <v>12</v>
      </c>
      <c r="G103" s="31">
        <f>'по 6-10'!G103+'по 0,4'!G100</f>
        <v>173.5</v>
      </c>
      <c r="H103" s="31">
        <f>'по 6-10'!H103+'по 0,4'!H100</f>
        <v>0</v>
      </c>
      <c r="I103" s="31">
        <f>'по 6-10'!I103+'по 0,4'!I100</f>
        <v>0</v>
      </c>
      <c r="J103" s="31">
        <f>'по 6-10'!J103+'по 0,4'!J100</f>
        <v>0</v>
      </c>
      <c r="K103" s="31">
        <f>'по 6-10'!K103+'по 0,4'!K100</f>
        <v>0</v>
      </c>
      <c r="L103" s="31">
        <f>'по 6-10'!L103+'по 0,4'!L100</f>
        <v>0</v>
      </c>
      <c r="M103" s="31">
        <f>'по 6-10'!M103+'по 0,4'!M100</f>
        <v>0</v>
      </c>
      <c r="N103" s="31">
        <f>'по 6-10'!N103+'по 0,4'!N100</f>
        <v>0</v>
      </c>
      <c r="O103" s="31">
        <f>'по 6-10'!O103+'по 0,4'!O100</f>
        <v>0</v>
      </c>
      <c r="P103" s="31">
        <f>'по 6-10'!P103+'по 0,4'!P100</f>
        <v>0</v>
      </c>
      <c r="Q103" s="31">
        <f>'по 6-10'!Q103+'по 0,4'!Q100</f>
        <v>0</v>
      </c>
    </row>
    <row r="104" spans="1:17" ht="12.75">
      <c r="A104" s="18"/>
      <c r="B104" s="48"/>
      <c r="C104" s="46" t="s">
        <v>434</v>
      </c>
      <c r="D104" s="31">
        <f>'по 6-10'!D104+'по 0,4'!D101</f>
        <v>16</v>
      </c>
      <c r="E104" s="31">
        <f>'по 6-10'!E104+'по 0,4'!E101</f>
        <v>584</v>
      </c>
      <c r="F104" s="31">
        <f>'по 6-10'!F104+'по 0,4'!F101</f>
        <v>0</v>
      </c>
      <c r="G104" s="31">
        <f>'по 6-10'!G104+'по 0,4'!G101</f>
        <v>0</v>
      </c>
      <c r="H104" s="31">
        <f>'по 6-10'!H104+'по 0,4'!H101</f>
        <v>0</v>
      </c>
      <c r="I104" s="31">
        <f>'по 6-10'!I104+'по 0,4'!I101</f>
        <v>0</v>
      </c>
      <c r="J104" s="31">
        <f>'по 6-10'!J104+'по 0,4'!J101</f>
        <v>0</v>
      </c>
      <c r="K104" s="31">
        <f>'по 6-10'!K104+'по 0,4'!K101</f>
        <v>0</v>
      </c>
      <c r="L104" s="31">
        <f>'по 6-10'!L104+'по 0,4'!L101</f>
        <v>0</v>
      </c>
      <c r="M104" s="31">
        <f>'по 6-10'!M104+'по 0,4'!M101</f>
        <v>0</v>
      </c>
      <c r="N104" s="31">
        <f>'по 6-10'!N104+'по 0,4'!N101</f>
        <v>0</v>
      </c>
      <c r="O104" s="31">
        <f>'по 6-10'!O104+'по 0,4'!O101</f>
        <v>0</v>
      </c>
      <c r="P104" s="31">
        <f>'по 6-10'!P104+'по 0,4'!P101</f>
        <v>0</v>
      </c>
      <c r="Q104" s="31">
        <f>'по 6-10'!Q104+'по 0,4'!Q101</f>
        <v>0</v>
      </c>
    </row>
    <row r="105" spans="1:17" ht="12.75">
      <c r="A105" s="18"/>
      <c r="B105" s="48"/>
      <c r="C105" s="46" t="s">
        <v>177</v>
      </c>
      <c r="D105" s="31">
        <f>'по 6-10'!D105+'по 0,4'!D102</f>
        <v>4</v>
      </c>
      <c r="E105" s="31">
        <f>'по 6-10'!E105+'по 0,4'!E102</f>
        <v>42</v>
      </c>
      <c r="F105" s="31">
        <f>'по 6-10'!F105+'по 0,4'!F102</f>
        <v>1</v>
      </c>
      <c r="G105" s="31">
        <f>'по 6-10'!G105+'по 0,4'!G102</f>
        <v>10</v>
      </c>
      <c r="H105" s="31">
        <f>'по 6-10'!H105+'по 0,4'!H102</f>
        <v>0</v>
      </c>
      <c r="I105" s="31">
        <f>'по 6-10'!I105+'по 0,4'!I102</f>
        <v>0</v>
      </c>
      <c r="J105" s="31">
        <f>'по 6-10'!J105+'по 0,4'!J102</f>
        <v>0</v>
      </c>
      <c r="K105" s="31">
        <f>'по 6-10'!K105+'по 0,4'!K102</f>
        <v>0</v>
      </c>
      <c r="L105" s="31">
        <f>'по 6-10'!L105+'по 0,4'!L102</f>
        <v>0</v>
      </c>
      <c r="M105" s="31">
        <f>'по 6-10'!M105+'по 0,4'!M102</f>
        <v>0</v>
      </c>
      <c r="N105" s="31">
        <f>'по 6-10'!N105+'по 0,4'!N102</f>
        <v>0</v>
      </c>
      <c r="O105" s="31">
        <f>'по 6-10'!O105+'по 0,4'!O102</f>
        <v>0</v>
      </c>
      <c r="P105" s="31">
        <f>'по 6-10'!P105+'по 0,4'!P102</f>
        <v>0</v>
      </c>
      <c r="Q105" s="31">
        <f>'по 6-10'!Q105+'по 0,4'!Q102</f>
        <v>0</v>
      </c>
    </row>
    <row r="106" spans="1:17" ht="12.75">
      <c r="A106" s="18"/>
      <c r="B106" s="48"/>
      <c r="C106" s="46" t="s">
        <v>178</v>
      </c>
      <c r="D106" s="31">
        <f>'по 6-10'!D106+'по 0,4'!D103</f>
        <v>1</v>
      </c>
      <c r="E106" s="31">
        <f>'по 6-10'!E106+'по 0,4'!E103</f>
        <v>6</v>
      </c>
      <c r="F106" s="31">
        <f>'по 6-10'!F106+'по 0,4'!F103</f>
        <v>0</v>
      </c>
      <c r="G106" s="31">
        <f>'по 6-10'!G106+'по 0,4'!G103</f>
        <v>0</v>
      </c>
      <c r="H106" s="31">
        <f>'по 6-10'!H106+'по 0,4'!H103</f>
        <v>0</v>
      </c>
      <c r="I106" s="31">
        <f>'по 6-10'!I106+'по 0,4'!I103</f>
        <v>0</v>
      </c>
      <c r="J106" s="31">
        <f>'по 6-10'!J106+'по 0,4'!J103</f>
        <v>0</v>
      </c>
      <c r="K106" s="31">
        <f>'по 6-10'!K106+'по 0,4'!K103</f>
        <v>0</v>
      </c>
      <c r="L106" s="31">
        <f>'по 6-10'!L106+'по 0,4'!L103</f>
        <v>0</v>
      </c>
      <c r="M106" s="31">
        <f>'по 6-10'!M106+'по 0,4'!M103</f>
        <v>0</v>
      </c>
      <c r="N106" s="31">
        <f>'по 6-10'!N106+'по 0,4'!N103</f>
        <v>0</v>
      </c>
      <c r="O106" s="31">
        <f>'по 6-10'!O106+'по 0,4'!O103</f>
        <v>0</v>
      </c>
      <c r="P106" s="31">
        <f>'по 6-10'!P106+'по 0,4'!P103</f>
        <v>0</v>
      </c>
      <c r="Q106" s="31">
        <f>'по 6-10'!Q106+'по 0,4'!Q103</f>
        <v>0</v>
      </c>
    </row>
    <row r="107" spans="1:17" ht="12.75">
      <c r="A107" s="18"/>
      <c r="B107" s="48"/>
      <c r="C107" s="46" t="s">
        <v>179</v>
      </c>
      <c r="D107" s="31">
        <f>'по 6-10'!D107+'по 0,4'!D104</f>
        <v>8</v>
      </c>
      <c r="E107" s="31">
        <f>'по 6-10'!E107+'по 0,4'!E104</f>
        <v>105.5</v>
      </c>
      <c r="F107" s="31">
        <f>'по 6-10'!F107+'по 0,4'!F104</f>
        <v>6</v>
      </c>
      <c r="G107" s="31">
        <f>'по 6-10'!G107+'по 0,4'!G104</f>
        <v>45.5</v>
      </c>
      <c r="H107" s="31">
        <f>'по 6-10'!H107+'по 0,4'!H104</f>
        <v>0</v>
      </c>
      <c r="I107" s="31">
        <f>'по 6-10'!I107+'по 0,4'!I104</f>
        <v>0</v>
      </c>
      <c r="J107" s="31">
        <f>'по 6-10'!J107+'по 0,4'!J104</f>
        <v>0</v>
      </c>
      <c r="K107" s="31">
        <f>'по 6-10'!K107+'по 0,4'!K104</f>
        <v>0</v>
      </c>
      <c r="L107" s="31">
        <f>'по 6-10'!L107+'по 0,4'!L104</f>
        <v>0</v>
      </c>
      <c r="M107" s="31">
        <f>'по 6-10'!M107+'по 0,4'!M104</f>
        <v>0</v>
      </c>
      <c r="N107" s="31">
        <f>'по 6-10'!N107+'по 0,4'!N104</f>
        <v>0</v>
      </c>
      <c r="O107" s="31">
        <f>'по 6-10'!O107+'по 0,4'!O104</f>
        <v>0</v>
      </c>
      <c r="P107" s="31">
        <f>'по 6-10'!P107+'по 0,4'!P104</f>
        <v>0</v>
      </c>
      <c r="Q107" s="31">
        <f>'по 6-10'!Q107+'по 0,4'!Q104</f>
        <v>0</v>
      </c>
    </row>
    <row r="108" spans="1:17" ht="12.75">
      <c r="A108" s="18"/>
      <c r="B108" s="48"/>
      <c r="C108" s="46" t="s">
        <v>180</v>
      </c>
      <c r="D108" s="31">
        <f>'по 6-10'!D108+'по 0,4'!D105</f>
        <v>1</v>
      </c>
      <c r="E108" s="31">
        <f>'по 6-10'!E108+'по 0,4'!E105</f>
        <v>3</v>
      </c>
      <c r="F108" s="31">
        <f>'по 6-10'!F108+'по 0,4'!F105</f>
        <v>1</v>
      </c>
      <c r="G108" s="31">
        <f>'по 6-10'!G108+'по 0,4'!G105</f>
        <v>3</v>
      </c>
      <c r="H108" s="31">
        <f>'по 6-10'!H108+'по 0,4'!H105</f>
        <v>0</v>
      </c>
      <c r="I108" s="31">
        <f>'по 6-10'!I108+'по 0,4'!I105</f>
        <v>0</v>
      </c>
      <c r="J108" s="31">
        <f>'по 6-10'!J108+'по 0,4'!J105</f>
        <v>0</v>
      </c>
      <c r="K108" s="31">
        <f>'по 6-10'!K108+'по 0,4'!K105</f>
        <v>0</v>
      </c>
      <c r="L108" s="31">
        <f>'по 6-10'!L108+'по 0,4'!L105</f>
        <v>0</v>
      </c>
      <c r="M108" s="31">
        <f>'по 6-10'!M108+'по 0,4'!M105</f>
        <v>0</v>
      </c>
      <c r="N108" s="31">
        <f>'по 6-10'!N108+'по 0,4'!N105</f>
        <v>0</v>
      </c>
      <c r="O108" s="31">
        <f>'по 6-10'!O108+'по 0,4'!O105</f>
        <v>0</v>
      </c>
      <c r="P108" s="31">
        <f>'по 6-10'!P108+'по 0,4'!P105</f>
        <v>0</v>
      </c>
      <c r="Q108" s="31">
        <f>'по 6-10'!Q108+'по 0,4'!Q105</f>
        <v>0</v>
      </c>
    </row>
    <row r="109" spans="1:17" ht="12.75">
      <c r="A109" s="18"/>
      <c r="B109" s="48"/>
      <c r="C109" s="46" t="s">
        <v>181</v>
      </c>
      <c r="D109" s="31">
        <f>'по 6-10'!D109+'по 0,4'!D106</f>
        <v>3</v>
      </c>
      <c r="E109" s="31">
        <f>'по 6-10'!E109+'по 0,4'!E106</f>
        <v>140.49</v>
      </c>
      <c r="F109" s="31">
        <f>'по 6-10'!F109+'по 0,4'!F106</f>
        <v>2</v>
      </c>
      <c r="G109" s="31">
        <f>'по 6-10'!G109+'по 0,4'!G106</f>
        <v>20</v>
      </c>
      <c r="H109" s="31">
        <f>'по 6-10'!H109+'по 0,4'!H106</f>
        <v>0</v>
      </c>
      <c r="I109" s="31">
        <f>'по 6-10'!I109+'по 0,4'!I106</f>
        <v>0</v>
      </c>
      <c r="J109" s="31">
        <f>'по 6-10'!J109+'по 0,4'!J106</f>
        <v>0</v>
      </c>
      <c r="K109" s="31">
        <f>'по 6-10'!K109+'по 0,4'!K106</f>
        <v>0</v>
      </c>
      <c r="L109" s="31">
        <f>'по 6-10'!L109+'по 0,4'!L106</f>
        <v>0</v>
      </c>
      <c r="M109" s="31">
        <f>'по 6-10'!M109+'по 0,4'!M106</f>
        <v>0</v>
      </c>
      <c r="N109" s="31">
        <f>'по 6-10'!N109+'по 0,4'!N106</f>
        <v>0</v>
      </c>
      <c r="O109" s="31">
        <f>'по 6-10'!O109+'по 0,4'!O106</f>
        <v>0</v>
      </c>
      <c r="P109" s="31">
        <f>'по 6-10'!P109+'по 0,4'!P106</f>
        <v>0</v>
      </c>
      <c r="Q109" s="31">
        <f>'по 6-10'!Q109+'по 0,4'!Q106</f>
        <v>0</v>
      </c>
    </row>
    <row r="110" spans="1:17" ht="12.75">
      <c r="A110" s="18"/>
      <c r="B110" s="48"/>
      <c r="C110" s="46" t="s">
        <v>182</v>
      </c>
      <c r="D110" s="31">
        <f>'по 6-10'!D110+'по 0,4'!D107</f>
        <v>5</v>
      </c>
      <c r="E110" s="31">
        <f>'по 6-10'!E110+'по 0,4'!E107</f>
        <v>618</v>
      </c>
      <c r="F110" s="31">
        <f>'по 6-10'!F110+'по 0,4'!F107</f>
        <v>2</v>
      </c>
      <c r="G110" s="31">
        <f>'по 6-10'!G110+'по 0,4'!G107</f>
        <v>19</v>
      </c>
      <c r="H110" s="31">
        <f>'по 6-10'!H110+'по 0,4'!H107</f>
        <v>0</v>
      </c>
      <c r="I110" s="31">
        <f>'по 6-10'!I110+'по 0,4'!I107</f>
        <v>0</v>
      </c>
      <c r="J110" s="31">
        <f>'по 6-10'!J110+'по 0,4'!J107</f>
        <v>0</v>
      </c>
      <c r="K110" s="31">
        <f>'по 6-10'!K110+'по 0,4'!K107</f>
        <v>0</v>
      </c>
      <c r="L110" s="31">
        <f>'по 6-10'!L110+'по 0,4'!L107</f>
        <v>0</v>
      </c>
      <c r="M110" s="31">
        <f>'по 6-10'!M110+'по 0,4'!M107</f>
        <v>0</v>
      </c>
      <c r="N110" s="31">
        <f>'по 6-10'!N110+'по 0,4'!N107</f>
        <v>0</v>
      </c>
      <c r="O110" s="31">
        <f>'по 6-10'!O110+'по 0,4'!O107</f>
        <v>0</v>
      </c>
      <c r="P110" s="31">
        <f>'по 6-10'!P110+'по 0,4'!P107</f>
        <v>0</v>
      </c>
      <c r="Q110" s="31">
        <f>'по 6-10'!Q110+'по 0,4'!Q107</f>
        <v>0</v>
      </c>
    </row>
    <row r="111" spans="1:17" ht="12.75">
      <c r="A111" s="18"/>
      <c r="B111" s="48"/>
      <c r="C111" s="46" t="s">
        <v>183</v>
      </c>
      <c r="D111" s="31">
        <f>'по 6-10'!D111+'по 0,4'!D108</f>
        <v>0</v>
      </c>
      <c r="E111" s="31">
        <f>'по 6-10'!E111+'по 0,4'!E108</f>
        <v>0</v>
      </c>
      <c r="F111" s="31">
        <f>'по 6-10'!F111+'по 0,4'!F108</f>
        <v>0</v>
      </c>
      <c r="G111" s="31">
        <f>'по 6-10'!G111+'по 0,4'!G108</f>
        <v>0</v>
      </c>
      <c r="H111" s="31">
        <f>'по 6-10'!H111+'по 0,4'!H108</f>
        <v>0</v>
      </c>
      <c r="I111" s="31">
        <f>'по 6-10'!I111+'по 0,4'!I108</f>
        <v>0</v>
      </c>
      <c r="J111" s="31">
        <f>'по 6-10'!J111+'по 0,4'!J108</f>
        <v>0</v>
      </c>
      <c r="K111" s="31">
        <f>'по 6-10'!K111+'по 0,4'!K108</f>
        <v>0</v>
      </c>
      <c r="L111" s="31">
        <f>'по 6-10'!L111+'по 0,4'!L108</f>
        <v>0</v>
      </c>
      <c r="M111" s="31">
        <f>'по 6-10'!M111+'по 0,4'!M108</f>
        <v>0</v>
      </c>
      <c r="N111" s="31">
        <f>'по 6-10'!N111+'по 0,4'!N108</f>
        <v>0</v>
      </c>
      <c r="O111" s="31">
        <f>'по 6-10'!O111+'по 0,4'!O108</f>
        <v>0</v>
      </c>
      <c r="P111" s="31">
        <f>'по 6-10'!P111+'по 0,4'!P108</f>
        <v>0</v>
      </c>
      <c r="Q111" s="31">
        <f>'по 6-10'!Q111+'по 0,4'!Q108</f>
        <v>0</v>
      </c>
    </row>
    <row r="112" spans="1:17" ht="12.75">
      <c r="A112" s="18"/>
      <c r="B112" s="48"/>
      <c r="C112" s="46" t="s">
        <v>184</v>
      </c>
      <c r="D112" s="31">
        <f>'по 6-10'!D112+'по 0,4'!D109</f>
        <v>0</v>
      </c>
      <c r="E112" s="31">
        <f>'по 6-10'!E112+'по 0,4'!E109</f>
        <v>0</v>
      </c>
      <c r="F112" s="31">
        <f>'по 6-10'!F112+'по 0,4'!F109</f>
        <v>0</v>
      </c>
      <c r="G112" s="31">
        <f>'по 6-10'!G112+'по 0,4'!G109</f>
        <v>0</v>
      </c>
      <c r="H112" s="31">
        <f>'по 6-10'!H112+'по 0,4'!H109</f>
        <v>0</v>
      </c>
      <c r="I112" s="31">
        <f>'по 6-10'!I112+'по 0,4'!I109</f>
        <v>0</v>
      </c>
      <c r="J112" s="31">
        <f>'по 6-10'!J112+'по 0,4'!J109</f>
        <v>0</v>
      </c>
      <c r="K112" s="31">
        <f>'по 6-10'!K112+'по 0,4'!K109</f>
        <v>0</v>
      </c>
      <c r="L112" s="31">
        <f>'по 6-10'!L112+'по 0,4'!L109</f>
        <v>0</v>
      </c>
      <c r="M112" s="31">
        <f>'по 6-10'!M112+'по 0,4'!M109</f>
        <v>0</v>
      </c>
      <c r="N112" s="31">
        <f>'по 6-10'!N112+'по 0,4'!N109</f>
        <v>0</v>
      </c>
      <c r="O112" s="31">
        <f>'по 6-10'!O112+'по 0,4'!O109</f>
        <v>0</v>
      </c>
      <c r="P112" s="31">
        <f>'по 6-10'!P112+'по 0,4'!P109</f>
        <v>0</v>
      </c>
      <c r="Q112" s="31">
        <f>'по 6-10'!Q112+'по 0,4'!Q109</f>
        <v>0</v>
      </c>
    </row>
    <row r="113" spans="1:17" ht="12.75">
      <c r="A113" s="18"/>
      <c r="B113" s="48"/>
      <c r="C113" s="46" t="s">
        <v>185</v>
      </c>
      <c r="D113" s="31">
        <f>'по 6-10'!D113+'по 0,4'!D110</f>
        <v>3</v>
      </c>
      <c r="E113" s="31">
        <f>'по 6-10'!E113+'по 0,4'!E110</f>
        <v>82</v>
      </c>
      <c r="F113" s="31">
        <f>'по 6-10'!F113+'по 0,4'!F110</f>
        <v>0</v>
      </c>
      <c r="G113" s="31">
        <f>'по 6-10'!G113+'по 0,4'!G110</f>
        <v>0</v>
      </c>
      <c r="H113" s="31">
        <f>'по 6-10'!H113+'по 0,4'!H110</f>
        <v>0</v>
      </c>
      <c r="I113" s="31">
        <f>'по 6-10'!I113+'по 0,4'!I110</f>
        <v>0</v>
      </c>
      <c r="J113" s="31">
        <f>'по 6-10'!J113+'по 0,4'!J110</f>
        <v>0</v>
      </c>
      <c r="K113" s="31">
        <f>'по 6-10'!K113+'по 0,4'!K110</f>
        <v>0</v>
      </c>
      <c r="L113" s="31">
        <f>'по 6-10'!L113+'по 0,4'!L110</f>
        <v>0</v>
      </c>
      <c r="M113" s="31">
        <f>'по 6-10'!M113+'по 0,4'!M110</f>
        <v>0</v>
      </c>
      <c r="N113" s="31">
        <f>'по 6-10'!N113+'по 0,4'!N110</f>
        <v>0</v>
      </c>
      <c r="O113" s="31">
        <f>'по 6-10'!O113+'по 0,4'!O110</f>
        <v>0</v>
      </c>
      <c r="P113" s="31">
        <f>'по 6-10'!P113+'по 0,4'!P110</f>
        <v>0</v>
      </c>
      <c r="Q113" s="31">
        <f>'по 6-10'!Q113+'по 0,4'!Q110</f>
        <v>0</v>
      </c>
    </row>
    <row r="114" spans="1:17" ht="12.75">
      <c r="A114" s="18"/>
      <c r="B114" s="48"/>
      <c r="C114" s="46" t="s">
        <v>187</v>
      </c>
      <c r="D114" s="31">
        <f>'по 6-10'!D114+'по 0,4'!D111</f>
        <v>0</v>
      </c>
      <c r="E114" s="31">
        <f>'по 6-10'!E114+'по 0,4'!E111</f>
        <v>0</v>
      </c>
      <c r="F114" s="31">
        <f>'по 6-10'!F114+'по 0,4'!F111</f>
        <v>0</v>
      </c>
      <c r="G114" s="31">
        <f>'по 6-10'!G114+'по 0,4'!G111</f>
        <v>0</v>
      </c>
      <c r="H114" s="31">
        <f>'по 6-10'!H114+'по 0,4'!H111</f>
        <v>0</v>
      </c>
      <c r="I114" s="31">
        <f>'по 6-10'!I114+'по 0,4'!I111</f>
        <v>0</v>
      </c>
      <c r="J114" s="31">
        <f>'по 6-10'!J114+'по 0,4'!J111</f>
        <v>0</v>
      </c>
      <c r="K114" s="31">
        <f>'по 6-10'!K114+'по 0,4'!K111</f>
        <v>0</v>
      </c>
      <c r="L114" s="31">
        <f>'по 6-10'!L114+'по 0,4'!L111</f>
        <v>0</v>
      </c>
      <c r="M114" s="31">
        <f>'по 6-10'!M114+'по 0,4'!M111</f>
        <v>0</v>
      </c>
      <c r="N114" s="31">
        <f>'по 6-10'!N114+'по 0,4'!N111</f>
        <v>0</v>
      </c>
      <c r="O114" s="31">
        <f>'по 6-10'!O114+'по 0,4'!O111</f>
        <v>0</v>
      </c>
      <c r="P114" s="31">
        <f>'по 6-10'!P114+'по 0,4'!P111</f>
        <v>0</v>
      </c>
      <c r="Q114" s="31">
        <f>'по 6-10'!Q114+'по 0,4'!Q111</f>
        <v>0</v>
      </c>
    </row>
    <row r="115" spans="1:17" ht="12.75">
      <c r="A115" s="18"/>
      <c r="B115" s="48"/>
      <c r="C115" s="46" t="s">
        <v>433</v>
      </c>
      <c r="D115" s="31">
        <f>'по 6-10'!D115+'по 0,4'!D112</f>
        <v>14</v>
      </c>
      <c r="E115" s="31">
        <f>'по 6-10'!E115+'по 0,4'!E112</f>
        <v>267</v>
      </c>
      <c r="F115" s="31">
        <f>'по 6-10'!F115+'по 0,4'!F112</f>
        <v>0</v>
      </c>
      <c r="G115" s="31">
        <f>'по 6-10'!G115+'по 0,4'!G112</f>
        <v>0</v>
      </c>
      <c r="H115" s="31">
        <f>'по 6-10'!H115+'по 0,4'!H112</f>
        <v>0</v>
      </c>
      <c r="I115" s="31">
        <f>'по 6-10'!I115+'по 0,4'!I112</f>
        <v>0</v>
      </c>
      <c r="J115" s="31">
        <f>'по 6-10'!J115+'по 0,4'!J112</f>
        <v>0</v>
      </c>
      <c r="K115" s="31">
        <f>'по 6-10'!K115+'по 0,4'!K112</f>
        <v>0</v>
      </c>
      <c r="L115" s="31">
        <f>'по 6-10'!L115+'по 0,4'!L112</f>
        <v>0</v>
      </c>
      <c r="M115" s="31">
        <f>'по 6-10'!M115+'по 0,4'!M112</f>
        <v>0</v>
      </c>
      <c r="N115" s="31">
        <f>'по 6-10'!N115+'по 0,4'!N112</f>
        <v>0</v>
      </c>
      <c r="O115" s="31">
        <f>'по 6-10'!O115+'по 0,4'!O112</f>
        <v>0</v>
      </c>
      <c r="P115" s="31">
        <f>'по 6-10'!P115+'по 0,4'!P112</f>
        <v>0</v>
      </c>
      <c r="Q115" s="31">
        <f>'по 6-10'!Q115+'по 0,4'!Q112</f>
        <v>0</v>
      </c>
    </row>
    <row r="116" spans="1:17" ht="12.75">
      <c r="A116" s="18"/>
      <c r="B116" s="48"/>
      <c r="C116" s="46" t="s">
        <v>189</v>
      </c>
      <c r="D116" s="31">
        <f>'по 6-10'!D116+'по 0,4'!D113</f>
        <v>4</v>
      </c>
      <c r="E116" s="31">
        <f>'по 6-10'!E116+'по 0,4'!E113</f>
        <v>280</v>
      </c>
      <c r="F116" s="31">
        <f>'по 6-10'!F116+'по 0,4'!F113</f>
        <v>0</v>
      </c>
      <c r="G116" s="31">
        <f>'по 6-10'!G116+'по 0,4'!G113</f>
        <v>0</v>
      </c>
      <c r="H116" s="31">
        <f>'по 6-10'!H116+'по 0,4'!H113</f>
        <v>0</v>
      </c>
      <c r="I116" s="31">
        <f>'по 6-10'!I116+'по 0,4'!I113</f>
        <v>0</v>
      </c>
      <c r="J116" s="31">
        <f>'по 6-10'!J116+'по 0,4'!J113</f>
        <v>0</v>
      </c>
      <c r="K116" s="31">
        <f>'по 6-10'!K116+'по 0,4'!K113</f>
        <v>0</v>
      </c>
      <c r="L116" s="31">
        <f>'по 6-10'!L116+'по 0,4'!L113</f>
        <v>0</v>
      </c>
      <c r="M116" s="31">
        <f>'по 6-10'!M116+'по 0,4'!M113</f>
        <v>0</v>
      </c>
      <c r="N116" s="31">
        <f>'по 6-10'!N116+'по 0,4'!N113</f>
        <v>0</v>
      </c>
      <c r="O116" s="31">
        <f>'по 6-10'!O116+'по 0,4'!O113</f>
        <v>0</v>
      </c>
      <c r="P116" s="31">
        <f>'по 6-10'!P116+'по 0,4'!P113</f>
        <v>0</v>
      </c>
      <c r="Q116" s="31">
        <f>'по 6-10'!Q116+'по 0,4'!Q113</f>
        <v>0</v>
      </c>
    </row>
    <row r="117" spans="1:17" ht="12.75">
      <c r="A117" s="18"/>
      <c r="B117" s="48"/>
      <c r="C117" s="46" t="s">
        <v>190</v>
      </c>
      <c r="D117" s="31">
        <f>'по 6-10'!D117+'по 0,4'!D114</f>
        <v>1</v>
      </c>
      <c r="E117" s="31">
        <f>'по 6-10'!E117+'по 0,4'!E114</f>
        <v>200</v>
      </c>
      <c r="F117" s="31">
        <f>'по 6-10'!F117+'по 0,4'!F114</f>
        <v>0</v>
      </c>
      <c r="G117" s="31">
        <f>'по 6-10'!G117+'по 0,4'!G114</f>
        <v>0</v>
      </c>
      <c r="H117" s="31">
        <f>'по 6-10'!H117+'по 0,4'!H114</f>
        <v>0</v>
      </c>
      <c r="I117" s="31">
        <f>'по 6-10'!I117+'по 0,4'!I114</f>
        <v>0</v>
      </c>
      <c r="J117" s="31">
        <f>'по 6-10'!J117+'по 0,4'!J114</f>
        <v>0</v>
      </c>
      <c r="K117" s="31">
        <f>'по 6-10'!K117+'по 0,4'!K114</f>
        <v>0</v>
      </c>
      <c r="L117" s="31">
        <f>'по 6-10'!L117+'по 0,4'!L114</f>
        <v>0</v>
      </c>
      <c r="M117" s="31">
        <f>'по 6-10'!M117+'по 0,4'!M114</f>
        <v>0</v>
      </c>
      <c r="N117" s="31">
        <f>'по 6-10'!N117+'по 0,4'!N114</f>
        <v>0</v>
      </c>
      <c r="O117" s="31">
        <f>'по 6-10'!O117+'по 0,4'!O114</f>
        <v>0</v>
      </c>
      <c r="P117" s="31">
        <f>'по 6-10'!P117+'по 0,4'!P114</f>
        <v>0</v>
      </c>
      <c r="Q117" s="31">
        <f>'по 6-10'!Q117+'по 0,4'!Q114</f>
        <v>0</v>
      </c>
    </row>
    <row r="118" spans="1:17" ht="12.75">
      <c r="A118" s="18"/>
      <c r="B118" s="48"/>
      <c r="C118" s="46" t="s">
        <v>191</v>
      </c>
      <c r="D118" s="31">
        <f>'по 6-10'!D118+'по 0,4'!D115</f>
        <v>0</v>
      </c>
      <c r="E118" s="31">
        <f>'по 6-10'!E118+'по 0,4'!E115</f>
        <v>0</v>
      </c>
      <c r="F118" s="31">
        <f>'по 6-10'!F118+'по 0,4'!F115</f>
        <v>0</v>
      </c>
      <c r="G118" s="31">
        <f>'по 6-10'!G118+'по 0,4'!G115</f>
        <v>0</v>
      </c>
      <c r="H118" s="31">
        <f>'по 6-10'!H118+'по 0,4'!H115</f>
        <v>0</v>
      </c>
      <c r="I118" s="31">
        <f>'по 6-10'!I118+'по 0,4'!I115</f>
        <v>0</v>
      </c>
      <c r="J118" s="31">
        <f>'по 6-10'!J118+'по 0,4'!J115</f>
        <v>0</v>
      </c>
      <c r="K118" s="31">
        <f>'по 6-10'!K118+'по 0,4'!K115</f>
        <v>0</v>
      </c>
      <c r="L118" s="31">
        <f>'по 6-10'!L118+'по 0,4'!L115</f>
        <v>0</v>
      </c>
      <c r="M118" s="31">
        <f>'по 6-10'!M118+'по 0,4'!M115</f>
        <v>0</v>
      </c>
      <c r="N118" s="31">
        <f>'по 6-10'!N118+'по 0,4'!N115</f>
        <v>0</v>
      </c>
      <c r="O118" s="31">
        <f>'по 6-10'!O118+'по 0,4'!O115</f>
        <v>0</v>
      </c>
      <c r="P118" s="31">
        <f>'по 6-10'!P118+'по 0,4'!P115</f>
        <v>0</v>
      </c>
      <c r="Q118" s="31">
        <f>'по 6-10'!Q118+'по 0,4'!Q115</f>
        <v>0</v>
      </c>
    </row>
    <row r="119" spans="1:17" ht="12.75">
      <c r="A119" s="18"/>
      <c r="B119" s="48"/>
      <c r="C119" s="46" t="s">
        <v>192</v>
      </c>
      <c r="D119" s="31">
        <f>'по 6-10'!D119+'по 0,4'!D116</f>
        <v>0</v>
      </c>
      <c r="E119" s="31">
        <f>'по 6-10'!E119+'по 0,4'!E116</f>
        <v>0</v>
      </c>
      <c r="F119" s="31">
        <f>'по 6-10'!F119+'по 0,4'!F116</f>
        <v>0</v>
      </c>
      <c r="G119" s="31">
        <f>'по 6-10'!G119+'по 0,4'!G116</f>
        <v>0</v>
      </c>
      <c r="H119" s="31">
        <f>'по 6-10'!H119+'по 0,4'!H116</f>
        <v>0</v>
      </c>
      <c r="I119" s="31">
        <f>'по 6-10'!I119+'по 0,4'!I116</f>
        <v>0</v>
      </c>
      <c r="J119" s="31">
        <f>'по 6-10'!J119+'по 0,4'!J116</f>
        <v>0</v>
      </c>
      <c r="K119" s="31">
        <f>'по 6-10'!K119+'по 0,4'!K116</f>
        <v>0</v>
      </c>
      <c r="L119" s="31">
        <f>'по 6-10'!L119+'по 0,4'!L116</f>
        <v>0</v>
      </c>
      <c r="M119" s="31">
        <f>'по 6-10'!M119+'по 0,4'!M116</f>
        <v>0</v>
      </c>
      <c r="N119" s="31">
        <f>'по 6-10'!N119+'по 0,4'!N116</f>
        <v>0</v>
      </c>
      <c r="O119" s="31">
        <f>'по 6-10'!O119+'по 0,4'!O116</f>
        <v>0</v>
      </c>
      <c r="P119" s="31">
        <f>'по 6-10'!P119+'по 0,4'!P116</f>
        <v>0</v>
      </c>
      <c r="Q119" s="31">
        <f>'по 6-10'!Q119+'по 0,4'!Q116</f>
        <v>0</v>
      </c>
    </row>
    <row r="120" spans="1:17" ht="12.75">
      <c r="A120" s="18"/>
      <c r="B120" s="48"/>
      <c r="C120" s="46" t="s">
        <v>193</v>
      </c>
      <c r="D120" s="31">
        <f>'по 6-10'!D120+'по 0,4'!D117</f>
        <v>1</v>
      </c>
      <c r="E120" s="31">
        <f>'по 6-10'!E120+'по 0,4'!E117</f>
        <v>15</v>
      </c>
      <c r="F120" s="31">
        <f>'по 6-10'!F120+'по 0,4'!F117</f>
        <v>1</v>
      </c>
      <c r="G120" s="31">
        <f>'по 6-10'!G120+'по 0,4'!G117</f>
        <v>15</v>
      </c>
      <c r="H120" s="31">
        <f>'по 6-10'!H120+'по 0,4'!H117</f>
        <v>0</v>
      </c>
      <c r="I120" s="31">
        <f>'по 6-10'!I120+'по 0,4'!I117</f>
        <v>0</v>
      </c>
      <c r="J120" s="31">
        <f>'по 6-10'!J120+'по 0,4'!J117</f>
        <v>0</v>
      </c>
      <c r="K120" s="31">
        <f>'по 6-10'!K120+'по 0,4'!K117</f>
        <v>0</v>
      </c>
      <c r="L120" s="31">
        <f>'по 6-10'!L120+'по 0,4'!L117</f>
        <v>0</v>
      </c>
      <c r="M120" s="31">
        <f>'по 6-10'!M120+'по 0,4'!M117</f>
        <v>0</v>
      </c>
      <c r="N120" s="31">
        <f>'по 6-10'!N120+'по 0,4'!N117</f>
        <v>0</v>
      </c>
      <c r="O120" s="31">
        <f>'по 6-10'!O120+'по 0,4'!O117</f>
        <v>0</v>
      </c>
      <c r="P120" s="31">
        <f>'по 6-10'!P120+'по 0,4'!P117</f>
        <v>0</v>
      </c>
      <c r="Q120" s="31">
        <f>'по 6-10'!Q120+'по 0,4'!Q117</f>
        <v>0</v>
      </c>
    </row>
    <row r="121" spans="1:17" ht="12.75">
      <c r="A121" s="18"/>
      <c r="B121" s="48"/>
      <c r="C121" s="46" t="s">
        <v>194</v>
      </c>
      <c r="D121" s="31">
        <f>'по 6-10'!D121+'по 0,4'!D118</f>
        <v>2</v>
      </c>
      <c r="E121" s="31">
        <f>'по 6-10'!E121+'по 0,4'!E118</f>
        <v>7.5</v>
      </c>
      <c r="F121" s="31">
        <f>'по 6-10'!F121+'по 0,4'!F118</f>
        <v>0</v>
      </c>
      <c r="G121" s="31">
        <f>'по 6-10'!G121+'по 0,4'!G118</f>
        <v>0</v>
      </c>
      <c r="H121" s="31">
        <f>'по 6-10'!H121+'по 0,4'!H118</f>
        <v>0</v>
      </c>
      <c r="I121" s="31">
        <f>'по 6-10'!I121+'по 0,4'!I118</f>
        <v>0</v>
      </c>
      <c r="J121" s="31">
        <f>'по 6-10'!J121+'по 0,4'!J118</f>
        <v>0</v>
      </c>
      <c r="K121" s="31">
        <f>'по 6-10'!K121+'по 0,4'!K118</f>
        <v>0</v>
      </c>
      <c r="L121" s="31">
        <f>'по 6-10'!L121+'по 0,4'!L118</f>
        <v>0</v>
      </c>
      <c r="M121" s="31">
        <f>'по 6-10'!M121+'по 0,4'!M118</f>
        <v>0</v>
      </c>
      <c r="N121" s="31">
        <f>'по 6-10'!N121+'по 0,4'!N118</f>
        <v>0</v>
      </c>
      <c r="O121" s="31">
        <f>'по 6-10'!O121+'по 0,4'!O118</f>
        <v>0</v>
      </c>
      <c r="P121" s="31">
        <f>'по 6-10'!P121+'по 0,4'!P118</f>
        <v>0</v>
      </c>
      <c r="Q121" s="31">
        <f>'по 6-10'!Q121+'по 0,4'!Q118</f>
        <v>0</v>
      </c>
    </row>
    <row r="122" spans="1:17" ht="12.75">
      <c r="A122" s="18"/>
      <c r="B122" s="48"/>
      <c r="C122" s="46" t="s">
        <v>195</v>
      </c>
      <c r="D122" s="31">
        <f>'по 6-10'!D122+'по 0,4'!D119</f>
        <v>1</v>
      </c>
      <c r="E122" s="31">
        <f>'по 6-10'!E122+'по 0,4'!E119</f>
        <v>10</v>
      </c>
      <c r="F122" s="31">
        <f>'по 6-10'!F122+'по 0,4'!F119</f>
        <v>1</v>
      </c>
      <c r="G122" s="31">
        <f>'по 6-10'!G122+'по 0,4'!G119</f>
        <v>10</v>
      </c>
      <c r="H122" s="31">
        <f>'по 6-10'!H122+'по 0,4'!H119</f>
        <v>0</v>
      </c>
      <c r="I122" s="31">
        <f>'по 6-10'!I122+'по 0,4'!I119</f>
        <v>0</v>
      </c>
      <c r="J122" s="31">
        <f>'по 6-10'!J122+'по 0,4'!J119</f>
        <v>0</v>
      </c>
      <c r="K122" s="31">
        <f>'по 6-10'!K122+'по 0,4'!K119</f>
        <v>0</v>
      </c>
      <c r="L122" s="31">
        <f>'по 6-10'!L122+'по 0,4'!L119</f>
        <v>0</v>
      </c>
      <c r="M122" s="31">
        <f>'по 6-10'!M122+'по 0,4'!M119</f>
        <v>0</v>
      </c>
      <c r="N122" s="31">
        <f>'по 6-10'!N122+'по 0,4'!N119</f>
        <v>0</v>
      </c>
      <c r="O122" s="31">
        <f>'по 6-10'!O122+'по 0,4'!O119</f>
        <v>0</v>
      </c>
      <c r="P122" s="31">
        <f>'по 6-10'!P122+'по 0,4'!P119</f>
        <v>0</v>
      </c>
      <c r="Q122" s="31">
        <f>'по 6-10'!Q122+'по 0,4'!Q119</f>
        <v>0</v>
      </c>
    </row>
    <row r="123" spans="1:17" ht="12.75">
      <c r="A123" s="18"/>
      <c r="B123" s="48"/>
      <c r="C123" s="46" t="s">
        <v>196</v>
      </c>
      <c r="D123" s="31">
        <f>'по 6-10'!D123+'по 0,4'!D120</f>
        <v>2</v>
      </c>
      <c r="E123" s="31">
        <f>'по 6-10'!E123+'по 0,4'!E120</f>
        <v>22</v>
      </c>
      <c r="F123" s="31">
        <f>'по 6-10'!F123+'по 0,4'!F120</f>
        <v>0</v>
      </c>
      <c r="G123" s="31">
        <f>'по 6-10'!G123+'по 0,4'!G120</f>
        <v>0</v>
      </c>
      <c r="H123" s="31">
        <f>'по 6-10'!H123+'по 0,4'!H120</f>
        <v>0</v>
      </c>
      <c r="I123" s="31">
        <f>'по 6-10'!I123+'по 0,4'!I120</f>
        <v>0</v>
      </c>
      <c r="J123" s="31">
        <f>'по 6-10'!J123+'по 0,4'!J120</f>
        <v>0</v>
      </c>
      <c r="K123" s="31">
        <f>'по 6-10'!K123+'по 0,4'!K120</f>
        <v>0</v>
      </c>
      <c r="L123" s="31">
        <f>'по 6-10'!L123+'по 0,4'!L120</f>
        <v>0</v>
      </c>
      <c r="M123" s="31">
        <f>'по 6-10'!M123+'по 0,4'!M120</f>
        <v>0</v>
      </c>
      <c r="N123" s="31">
        <f>'по 6-10'!N123+'по 0,4'!N120</f>
        <v>0</v>
      </c>
      <c r="O123" s="31">
        <f>'по 6-10'!O123+'по 0,4'!O120</f>
        <v>0</v>
      </c>
      <c r="P123" s="31">
        <f>'по 6-10'!P123+'по 0,4'!P120</f>
        <v>0</v>
      </c>
      <c r="Q123" s="31">
        <f>'по 6-10'!Q123+'по 0,4'!Q120</f>
        <v>0</v>
      </c>
    </row>
    <row r="124" spans="1:17" ht="12.75" customHeight="1">
      <c r="A124" s="18"/>
      <c r="B124" s="48"/>
      <c r="C124" s="46" t="s">
        <v>197</v>
      </c>
      <c r="D124" s="31">
        <f>'по 6-10'!D124+'по 0,4'!D121</f>
        <v>2</v>
      </c>
      <c r="E124" s="31">
        <f>'по 6-10'!E124+'по 0,4'!E121</f>
        <v>20</v>
      </c>
      <c r="F124" s="31">
        <f>'по 6-10'!F124+'по 0,4'!F121</f>
        <v>0</v>
      </c>
      <c r="G124" s="31">
        <f>'по 6-10'!G124+'по 0,4'!G121</f>
        <v>0</v>
      </c>
      <c r="H124" s="31">
        <f>'по 6-10'!H124+'по 0,4'!H121</f>
        <v>0</v>
      </c>
      <c r="I124" s="31">
        <f>'по 6-10'!I124+'по 0,4'!I121</f>
        <v>0</v>
      </c>
      <c r="J124" s="31">
        <f>'по 6-10'!J124+'по 0,4'!J121</f>
        <v>0</v>
      </c>
      <c r="K124" s="31">
        <f>'по 6-10'!K124+'по 0,4'!K121</f>
        <v>0</v>
      </c>
      <c r="L124" s="31">
        <f>'по 6-10'!L124+'по 0,4'!L121</f>
        <v>0</v>
      </c>
      <c r="M124" s="31">
        <f>'по 6-10'!M124+'по 0,4'!M121</f>
        <v>0</v>
      </c>
      <c r="N124" s="31">
        <f>'по 6-10'!N124+'по 0,4'!N121</f>
        <v>0</v>
      </c>
      <c r="O124" s="31">
        <f>'по 6-10'!O124+'по 0,4'!O121</f>
        <v>0</v>
      </c>
      <c r="P124" s="31">
        <f>'по 6-10'!P124+'по 0,4'!P121</f>
        <v>0</v>
      </c>
      <c r="Q124" s="31">
        <f>'по 6-10'!Q124+'по 0,4'!Q121</f>
        <v>0</v>
      </c>
    </row>
    <row r="125" spans="1:17" ht="12.75" customHeight="1">
      <c r="A125" s="18"/>
      <c r="B125" s="48"/>
      <c r="C125" s="46" t="s">
        <v>198</v>
      </c>
      <c r="D125" s="31">
        <f>'по 6-10'!D125+'по 0,4'!D122</f>
        <v>0</v>
      </c>
      <c r="E125" s="31">
        <f>'по 6-10'!E125+'по 0,4'!E122</f>
        <v>0</v>
      </c>
      <c r="F125" s="31">
        <f>'по 6-10'!F125+'по 0,4'!F122</f>
        <v>0</v>
      </c>
      <c r="G125" s="31">
        <f>'по 6-10'!G125+'по 0,4'!G122</f>
        <v>0</v>
      </c>
      <c r="H125" s="31">
        <f>'по 6-10'!H125+'по 0,4'!H122</f>
        <v>0</v>
      </c>
      <c r="I125" s="31">
        <f>'по 6-10'!I125+'по 0,4'!I122</f>
        <v>0</v>
      </c>
      <c r="J125" s="31">
        <f>'по 6-10'!J125+'по 0,4'!J122</f>
        <v>0</v>
      </c>
      <c r="K125" s="31">
        <f>'по 6-10'!K125+'по 0,4'!K122</f>
        <v>0</v>
      </c>
      <c r="L125" s="31">
        <f>'по 6-10'!L125+'по 0,4'!L122</f>
        <v>0</v>
      </c>
      <c r="M125" s="31">
        <f>'по 6-10'!M125+'по 0,4'!M122</f>
        <v>0</v>
      </c>
      <c r="N125" s="31">
        <f>'по 6-10'!N125+'по 0,4'!N122</f>
        <v>0</v>
      </c>
      <c r="O125" s="31">
        <f>'по 6-10'!O125+'по 0,4'!O122</f>
        <v>0</v>
      </c>
      <c r="P125" s="31">
        <f>'по 6-10'!P125+'по 0,4'!P122</f>
        <v>0</v>
      </c>
      <c r="Q125" s="31">
        <f>'по 6-10'!Q125+'по 0,4'!Q122</f>
        <v>0</v>
      </c>
    </row>
    <row r="126" spans="1:17" ht="12.75" customHeight="1">
      <c r="A126" s="18"/>
      <c r="B126" s="48"/>
      <c r="C126" s="46" t="s">
        <v>199</v>
      </c>
      <c r="D126" s="31">
        <f>'по 6-10'!D126+'по 0,4'!D123</f>
        <v>0</v>
      </c>
      <c r="E126" s="31">
        <f>'по 6-10'!E126+'по 0,4'!E123</f>
        <v>0</v>
      </c>
      <c r="F126" s="31">
        <f>'по 6-10'!F126+'по 0,4'!F123</f>
        <v>0</v>
      </c>
      <c r="G126" s="31">
        <f>'по 6-10'!G126+'по 0,4'!G123</f>
        <v>0</v>
      </c>
      <c r="H126" s="31">
        <f>'по 6-10'!H126+'по 0,4'!H123</f>
        <v>0</v>
      </c>
      <c r="I126" s="31">
        <f>'по 6-10'!I126+'по 0,4'!I123</f>
        <v>0</v>
      </c>
      <c r="J126" s="31">
        <f>'по 6-10'!J126+'по 0,4'!J123</f>
        <v>0</v>
      </c>
      <c r="K126" s="31">
        <f>'по 6-10'!K126+'по 0,4'!K123</f>
        <v>0</v>
      </c>
      <c r="L126" s="31">
        <f>'по 6-10'!L126+'по 0,4'!L123</f>
        <v>0</v>
      </c>
      <c r="M126" s="31">
        <f>'по 6-10'!M126+'по 0,4'!M123</f>
        <v>0</v>
      </c>
      <c r="N126" s="31">
        <f>'по 6-10'!N126+'по 0,4'!N123</f>
        <v>0</v>
      </c>
      <c r="O126" s="31">
        <f>'по 6-10'!O126+'по 0,4'!O123</f>
        <v>0</v>
      </c>
      <c r="P126" s="31">
        <f>'по 6-10'!P126+'по 0,4'!P123</f>
        <v>0</v>
      </c>
      <c r="Q126" s="31">
        <f>'по 6-10'!Q126+'по 0,4'!Q123</f>
        <v>0</v>
      </c>
    </row>
    <row r="127" spans="1:17" ht="12.75" customHeight="1">
      <c r="A127" s="18"/>
      <c r="B127" s="48"/>
      <c r="C127" s="46" t="s">
        <v>200</v>
      </c>
      <c r="D127" s="31">
        <f>'по 6-10'!D127+'по 0,4'!D124</f>
        <v>6</v>
      </c>
      <c r="E127" s="31">
        <f>'по 6-10'!E127+'по 0,4'!E124</f>
        <v>142</v>
      </c>
      <c r="F127" s="31">
        <f>'по 6-10'!F127+'по 0,4'!F124</f>
        <v>0</v>
      </c>
      <c r="G127" s="31">
        <f>'по 6-10'!G127+'по 0,4'!G124</f>
        <v>0</v>
      </c>
      <c r="H127" s="31">
        <f>'по 6-10'!H127+'по 0,4'!H124</f>
        <v>0</v>
      </c>
      <c r="I127" s="31">
        <f>'по 6-10'!I127+'по 0,4'!I124</f>
        <v>0</v>
      </c>
      <c r="J127" s="31">
        <f>'по 6-10'!J127+'по 0,4'!J124</f>
        <v>0</v>
      </c>
      <c r="K127" s="31">
        <f>'по 6-10'!K127+'по 0,4'!K124</f>
        <v>0</v>
      </c>
      <c r="L127" s="31">
        <f>'по 6-10'!L127+'по 0,4'!L124</f>
        <v>0</v>
      </c>
      <c r="M127" s="31">
        <f>'по 6-10'!M127+'по 0,4'!M124</f>
        <v>0</v>
      </c>
      <c r="N127" s="31">
        <f>'по 6-10'!N127+'по 0,4'!N124</f>
        <v>0</v>
      </c>
      <c r="O127" s="31">
        <f>'по 6-10'!O127+'по 0,4'!O124</f>
        <v>0</v>
      </c>
      <c r="P127" s="31">
        <f>'по 6-10'!P127+'по 0,4'!P124</f>
        <v>0</v>
      </c>
      <c r="Q127" s="31">
        <f>'по 6-10'!Q127+'по 0,4'!Q124</f>
        <v>0</v>
      </c>
    </row>
    <row r="128" spans="1:17" ht="12.75" customHeight="1">
      <c r="A128" s="18"/>
      <c r="B128" s="48"/>
      <c r="C128" s="46" t="s">
        <v>201</v>
      </c>
      <c r="D128" s="31">
        <f>'по 6-10'!D128+'по 0,4'!D125</f>
        <v>2</v>
      </c>
      <c r="E128" s="31">
        <f>'по 6-10'!E128+'по 0,4'!E125</f>
        <v>30</v>
      </c>
      <c r="F128" s="31">
        <f>'по 6-10'!F128+'по 0,4'!F125</f>
        <v>2</v>
      </c>
      <c r="G128" s="31">
        <f>'по 6-10'!G128+'по 0,4'!G125</f>
        <v>30</v>
      </c>
      <c r="H128" s="31">
        <f>'по 6-10'!H128+'по 0,4'!H125</f>
        <v>0</v>
      </c>
      <c r="I128" s="31">
        <f>'по 6-10'!I128+'по 0,4'!I125</f>
        <v>0</v>
      </c>
      <c r="J128" s="31">
        <f>'по 6-10'!J128+'по 0,4'!J125</f>
        <v>0</v>
      </c>
      <c r="K128" s="31">
        <f>'по 6-10'!K128+'по 0,4'!K125</f>
        <v>0</v>
      </c>
      <c r="L128" s="31">
        <f>'по 6-10'!L128+'по 0,4'!L125</f>
        <v>0</v>
      </c>
      <c r="M128" s="31">
        <f>'по 6-10'!M128+'по 0,4'!M125</f>
        <v>0</v>
      </c>
      <c r="N128" s="31">
        <f>'по 6-10'!N128+'по 0,4'!N125</f>
        <v>0</v>
      </c>
      <c r="O128" s="31">
        <f>'по 6-10'!O128+'по 0,4'!O125</f>
        <v>0</v>
      </c>
      <c r="P128" s="31">
        <f>'по 6-10'!P128+'по 0,4'!P125</f>
        <v>0</v>
      </c>
      <c r="Q128" s="31">
        <f>'по 6-10'!Q128+'по 0,4'!Q125</f>
        <v>0</v>
      </c>
    </row>
    <row r="129" spans="1:17" ht="12.75" customHeight="1">
      <c r="A129" s="18"/>
      <c r="B129" s="48"/>
      <c r="C129" s="46" t="s">
        <v>202</v>
      </c>
      <c r="D129" s="31">
        <f>'по 6-10'!D129+'по 0,4'!D126</f>
        <v>0</v>
      </c>
      <c r="E129" s="31">
        <f>'по 6-10'!E129+'по 0,4'!E126</f>
        <v>0</v>
      </c>
      <c r="F129" s="31">
        <f>'по 6-10'!F129+'по 0,4'!F126</f>
        <v>0</v>
      </c>
      <c r="G129" s="31">
        <f>'по 6-10'!G129+'по 0,4'!G126</f>
        <v>0</v>
      </c>
      <c r="H129" s="31">
        <f>'по 6-10'!H129+'по 0,4'!H126</f>
        <v>0</v>
      </c>
      <c r="I129" s="31">
        <f>'по 6-10'!I129+'по 0,4'!I126</f>
        <v>0</v>
      </c>
      <c r="J129" s="31">
        <f>'по 6-10'!J129+'по 0,4'!J126</f>
        <v>0</v>
      </c>
      <c r="K129" s="31">
        <f>'по 6-10'!K129+'по 0,4'!K126</f>
        <v>0</v>
      </c>
      <c r="L129" s="31">
        <f>'по 6-10'!L129+'по 0,4'!L126</f>
        <v>0</v>
      </c>
      <c r="M129" s="31">
        <f>'по 6-10'!M129+'по 0,4'!M126</f>
        <v>0</v>
      </c>
      <c r="N129" s="31">
        <f>'по 6-10'!N129+'по 0,4'!N126</f>
        <v>0</v>
      </c>
      <c r="O129" s="31">
        <f>'по 6-10'!O129+'по 0,4'!O126</f>
        <v>0</v>
      </c>
      <c r="P129" s="31">
        <f>'по 6-10'!P129+'по 0,4'!P126</f>
        <v>0</v>
      </c>
      <c r="Q129" s="31">
        <f>'по 6-10'!Q129+'по 0,4'!Q126</f>
        <v>0</v>
      </c>
    </row>
    <row r="130" spans="1:17" ht="12.75" customHeight="1">
      <c r="A130" s="18"/>
      <c r="B130" s="48"/>
      <c r="C130" s="46" t="s">
        <v>203</v>
      </c>
      <c r="D130" s="31">
        <f>'по 6-10'!D130+'по 0,4'!D127</f>
        <v>0</v>
      </c>
      <c r="E130" s="31">
        <f>'по 6-10'!E130+'по 0,4'!E127</f>
        <v>0</v>
      </c>
      <c r="F130" s="31">
        <f>'по 6-10'!F130+'по 0,4'!F127</f>
        <v>0</v>
      </c>
      <c r="G130" s="31">
        <f>'по 6-10'!G130+'по 0,4'!G127</f>
        <v>0</v>
      </c>
      <c r="H130" s="31">
        <f>'по 6-10'!H130+'по 0,4'!H127</f>
        <v>0</v>
      </c>
      <c r="I130" s="31">
        <f>'по 6-10'!I130+'по 0,4'!I127</f>
        <v>0</v>
      </c>
      <c r="J130" s="31">
        <f>'по 6-10'!J130+'по 0,4'!J127</f>
        <v>0</v>
      </c>
      <c r="K130" s="31">
        <f>'по 6-10'!K130+'по 0,4'!K127</f>
        <v>0</v>
      </c>
      <c r="L130" s="31">
        <f>'по 6-10'!L130+'по 0,4'!L127</f>
        <v>0</v>
      </c>
      <c r="M130" s="31">
        <f>'по 6-10'!M130+'по 0,4'!M127</f>
        <v>0</v>
      </c>
      <c r="N130" s="31">
        <f>'по 6-10'!N130+'по 0,4'!N127</f>
        <v>0</v>
      </c>
      <c r="O130" s="31">
        <f>'по 6-10'!O130+'по 0,4'!O127</f>
        <v>0</v>
      </c>
      <c r="P130" s="31">
        <f>'по 6-10'!P130+'по 0,4'!P127</f>
        <v>0</v>
      </c>
      <c r="Q130" s="31">
        <f>'по 6-10'!Q130+'по 0,4'!Q127</f>
        <v>0</v>
      </c>
    </row>
    <row r="131" spans="1:17" ht="12.75" customHeight="1">
      <c r="A131" s="18"/>
      <c r="B131" s="48"/>
      <c r="C131" s="46" t="s">
        <v>204</v>
      </c>
      <c r="D131" s="31">
        <f>'по 6-10'!D131+'по 0,4'!D128</f>
        <v>0</v>
      </c>
      <c r="E131" s="31">
        <f>'по 6-10'!E131+'по 0,4'!E128</f>
        <v>0</v>
      </c>
      <c r="F131" s="31">
        <f>'по 6-10'!F131+'по 0,4'!F128</f>
        <v>0</v>
      </c>
      <c r="G131" s="31">
        <f>'по 6-10'!G131+'по 0,4'!G128</f>
        <v>0</v>
      </c>
      <c r="H131" s="31">
        <f>'по 6-10'!H131+'по 0,4'!H128</f>
        <v>0</v>
      </c>
      <c r="I131" s="31">
        <f>'по 6-10'!I131+'по 0,4'!I128</f>
        <v>0</v>
      </c>
      <c r="J131" s="31">
        <f>'по 6-10'!J131+'по 0,4'!J128</f>
        <v>0</v>
      </c>
      <c r="K131" s="31">
        <f>'по 6-10'!K131+'по 0,4'!K128</f>
        <v>0</v>
      </c>
      <c r="L131" s="31">
        <f>'по 6-10'!L131+'по 0,4'!L128</f>
        <v>0</v>
      </c>
      <c r="M131" s="31">
        <f>'по 6-10'!M131+'по 0,4'!M128</f>
        <v>0</v>
      </c>
      <c r="N131" s="31">
        <f>'по 6-10'!N131+'по 0,4'!N128</f>
        <v>0</v>
      </c>
      <c r="O131" s="31">
        <f>'по 6-10'!O131+'по 0,4'!O128</f>
        <v>0</v>
      </c>
      <c r="P131" s="31">
        <f>'по 6-10'!P131+'по 0,4'!P128</f>
        <v>0</v>
      </c>
      <c r="Q131" s="31">
        <f>'по 6-10'!Q131+'по 0,4'!Q128</f>
        <v>0</v>
      </c>
    </row>
    <row r="132" spans="1:17" ht="12.75" customHeight="1">
      <c r="A132" s="18"/>
      <c r="B132" s="48"/>
      <c r="C132" s="46" t="s">
        <v>205</v>
      </c>
      <c r="D132" s="31">
        <f>'по 6-10'!D132+'по 0,4'!D129</f>
        <v>1</v>
      </c>
      <c r="E132" s="31">
        <f>'по 6-10'!E132+'по 0,4'!E129</f>
        <v>10</v>
      </c>
      <c r="F132" s="31">
        <f>'по 6-10'!F132+'по 0,4'!F129</f>
        <v>0</v>
      </c>
      <c r="G132" s="31">
        <f>'по 6-10'!G132+'по 0,4'!G129</f>
        <v>0</v>
      </c>
      <c r="H132" s="31">
        <f>'по 6-10'!H132+'по 0,4'!H129</f>
        <v>0</v>
      </c>
      <c r="I132" s="31">
        <f>'по 6-10'!I132+'по 0,4'!I129</f>
        <v>0</v>
      </c>
      <c r="J132" s="31">
        <f>'по 6-10'!J132+'по 0,4'!J129</f>
        <v>0</v>
      </c>
      <c r="K132" s="31">
        <f>'по 6-10'!K132+'по 0,4'!K129</f>
        <v>0</v>
      </c>
      <c r="L132" s="31">
        <f>'по 6-10'!L132+'по 0,4'!L129</f>
        <v>0</v>
      </c>
      <c r="M132" s="31">
        <f>'по 6-10'!M132+'по 0,4'!M129</f>
        <v>0</v>
      </c>
      <c r="N132" s="31">
        <f>'по 6-10'!N132+'по 0,4'!N129</f>
        <v>0</v>
      </c>
      <c r="O132" s="31">
        <f>'по 6-10'!O132+'по 0,4'!O129</f>
        <v>0</v>
      </c>
      <c r="P132" s="31">
        <f>'по 6-10'!P132+'по 0,4'!P129</f>
        <v>0</v>
      </c>
      <c r="Q132" s="31">
        <f>'по 6-10'!Q132+'по 0,4'!Q129</f>
        <v>0</v>
      </c>
    </row>
    <row r="133" spans="1:17" ht="12.75" customHeight="1">
      <c r="A133" s="18"/>
      <c r="B133" s="48"/>
      <c r="C133" s="18" t="s">
        <v>436</v>
      </c>
      <c r="D133" s="31">
        <f>'по 6-10'!D133+'по 0,4'!D130</f>
        <v>0</v>
      </c>
      <c r="E133" s="31">
        <f>'по 6-10'!E133+'по 0,4'!E130</f>
        <v>0</v>
      </c>
      <c r="F133" s="31">
        <f>'по 6-10'!F133+'по 0,4'!F130</f>
        <v>0</v>
      </c>
      <c r="G133" s="31">
        <f>'по 6-10'!G133+'по 0,4'!G130</f>
        <v>0</v>
      </c>
      <c r="H133" s="31">
        <f>'по 6-10'!H133+'по 0,4'!H130</f>
        <v>0</v>
      </c>
      <c r="I133" s="31">
        <f>'по 6-10'!I133+'по 0,4'!I130</f>
        <v>0</v>
      </c>
      <c r="J133" s="31">
        <f>'по 6-10'!J133+'по 0,4'!J130</f>
        <v>0</v>
      </c>
      <c r="K133" s="31">
        <f>'по 6-10'!K133+'по 0,4'!K130</f>
        <v>0</v>
      </c>
      <c r="L133" s="31">
        <f>'по 6-10'!L133+'по 0,4'!L130</f>
        <v>0</v>
      </c>
      <c r="M133" s="31">
        <f>'по 6-10'!M133+'по 0,4'!M130</f>
        <v>0</v>
      </c>
      <c r="N133" s="31">
        <f>'по 6-10'!N133+'по 0,4'!N130</f>
        <v>0</v>
      </c>
      <c r="O133" s="31">
        <f>'по 6-10'!O133+'по 0,4'!O130</f>
        <v>0</v>
      </c>
      <c r="P133" s="31">
        <f>'по 6-10'!P133+'по 0,4'!P130</f>
        <v>0</v>
      </c>
      <c r="Q133" s="31">
        <f>'по 6-10'!Q133+'по 0,4'!Q130</f>
        <v>0</v>
      </c>
    </row>
    <row r="134" spans="1:17" ht="12.75" customHeight="1">
      <c r="A134" s="18"/>
      <c r="B134" s="48"/>
      <c r="C134" s="18" t="s">
        <v>437</v>
      </c>
      <c r="D134" s="31">
        <f>'по 6-10'!D134+'по 0,4'!D131</f>
        <v>1</v>
      </c>
      <c r="E134" s="31">
        <f>'по 6-10'!E134+'по 0,4'!E131</f>
        <v>5</v>
      </c>
      <c r="F134" s="31">
        <f>'по 6-10'!F134+'по 0,4'!F131</f>
        <v>0</v>
      </c>
      <c r="G134" s="31">
        <f>'по 6-10'!G134+'по 0,4'!G131</f>
        <v>0</v>
      </c>
      <c r="H134" s="31">
        <f>'по 6-10'!H134+'по 0,4'!H131</f>
        <v>0</v>
      </c>
      <c r="I134" s="31">
        <f>'по 6-10'!I134+'по 0,4'!I131</f>
        <v>0</v>
      </c>
      <c r="J134" s="31">
        <f>'по 6-10'!J134+'по 0,4'!J131</f>
        <v>0</v>
      </c>
      <c r="K134" s="31">
        <f>'по 6-10'!K134+'по 0,4'!K131</f>
        <v>0</v>
      </c>
      <c r="L134" s="31">
        <f>'по 6-10'!L134+'по 0,4'!L131</f>
        <v>0</v>
      </c>
      <c r="M134" s="31">
        <f>'по 6-10'!M134+'по 0,4'!M131</f>
        <v>0</v>
      </c>
      <c r="N134" s="31">
        <f>'по 6-10'!N134+'по 0,4'!N131</f>
        <v>0</v>
      </c>
      <c r="O134" s="31">
        <f>'по 6-10'!O134+'по 0,4'!O131</f>
        <v>0</v>
      </c>
      <c r="P134" s="31">
        <f>'по 6-10'!P134+'по 0,4'!P131</f>
        <v>0</v>
      </c>
      <c r="Q134" s="31">
        <f>'по 6-10'!Q134+'по 0,4'!Q131</f>
        <v>0</v>
      </c>
    </row>
    <row r="135" spans="1:17" ht="12.75" customHeight="1">
      <c r="A135" s="18"/>
      <c r="B135" s="48"/>
      <c r="C135" s="46" t="s">
        <v>186</v>
      </c>
      <c r="D135" s="31">
        <f>'по 6-10'!D135+'по 0,4'!D132</f>
        <v>1</v>
      </c>
      <c r="E135" s="31">
        <f>'по 6-10'!E135+'по 0,4'!E132</f>
        <v>5</v>
      </c>
      <c r="F135" s="31">
        <f>'по 6-10'!F135+'по 0,4'!F132</f>
        <v>0</v>
      </c>
      <c r="G135" s="31">
        <f>'по 6-10'!G135+'по 0,4'!G132</f>
        <v>0</v>
      </c>
      <c r="H135" s="31">
        <f>'по 6-10'!H135+'по 0,4'!H132</f>
        <v>0</v>
      </c>
      <c r="I135" s="31">
        <f>'по 6-10'!I135+'по 0,4'!I132</f>
        <v>0</v>
      </c>
      <c r="J135" s="31">
        <f>'по 6-10'!J135+'по 0,4'!J132</f>
        <v>0</v>
      </c>
      <c r="K135" s="31">
        <f>'по 6-10'!K135+'по 0,4'!K132</f>
        <v>0</v>
      </c>
      <c r="L135" s="31">
        <f>'по 6-10'!L135+'по 0,4'!L132</f>
        <v>0</v>
      </c>
      <c r="M135" s="31">
        <f>'по 6-10'!M135+'по 0,4'!M132</f>
        <v>0</v>
      </c>
      <c r="N135" s="31">
        <f>'по 6-10'!N135+'по 0,4'!N132</f>
        <v>0</v>
      </c>
      <c r="O135" s="31">
        <f>'по 6-10'!O135+'по 0,4'!O132</f>
        <v>0</v>
      </c>
      <c r="P135" s="31">
        <f>'по 6-10'!P135+'по 0,4'!P132</f>
        <v>0</v>
      </c>
      <c r="Q135" s="31">
        <f>'по 6-10'!Q135+'по 0,4'!Q132</f>
        <v>0</v>
      </c>
    </row>
    <row r="136" spans="1:17" ht="12.75" customHeight="1">
      <c r="A136" s="18"/>
      <c r="B136" s="48"/>
      <c r="C136" s="46" t="s">
        <v>208</v>
      </c>
      <c r="D136" s="31">
        <f>'по 6-10'!D136+'по 0,4'!D133</f>
        <v>0</v>
      </c>
      <c r="E136" s="31">
        <f>'по 6-10'!E136+'по 0,4'!E133</f>
        <v>0</v>
      </c>
      <c r="F136" s="31">
        <f>'по 6-10'!F136+'по 0,4'!F133</f>
        <v>0</v>
      </c>
      <c r="G136" s="31">
        <f>'по 6-10'!G136+'по 0,4'!G133</f>
        <v>0</v>
      </c>
      <c r="H136" s="31">
        <f>'по 6-10'!H136+'по 0,4'!H133</f>
        <v>0</v>
      </c>
      <c r="I136" s="31">
        <f>'по 6-10'!I136+'по 0,4'!I133</f>
        <v>0</v>
      </c>
      <c r="J136" s="31">
        <f>'по 6-10'!J136+'по 0,4'!J133</f>
        <v>0</v>
      </c>
      <c r="K136" s="31">
        <f>'по 6-10'!K136+'по 0,4'!K133</f>
        <v>0</v>
      </c>
      <c r="L136" s="31">
        <f>'по 6-10'!L136+'по 0,4'!L133</f>
        <v>0</v>
      </c>
      <c r="M136" s="31">
        <f>'по 6-10'!M136+'по 0,4'!M133</f>
        <v>0</v>
      </c>
      <c r="N136" s="31">
        <f>'по 6-10'!N136+'по 0,4'!N133</f>
        <v>0</v>
      </c>
      <c r="O136" s="31">
        <f>'по 6-10'!O136+'по 0,4'!O133</f>
        <v>0</v>
      </c>
      <c r="P136" s="31">
        <f>'по 6-10'!P136+'по 0,4'!P133</f>
        <v>0</v>
      </c>
      <c r="Q136" s="31">
        <f>'по 6-10'!Q136+'по 0,4'!Q133</f>
        <v>0</v>
      </c>
    </row>
    <row r="137" spans="1:17" ht="12.75" customHeight="1">
      <c r="A137" s="18"/>
      <c r="B137" s="48"/>
      <c r="C137" s="46" t="s">
        <v>209</v>
      </c>
      <c r="D137" s="31">
        <f>'по 6-10'!D137+'по 0,4'!D134</f>
        <v>0</v>
      </c>
      <c r="E137" s="31">
        <f>'по 6-10'!E137+'по 0,4'!E134</f>
        <v>0</v>
      </c>
      <c r="F137" s="31">
        <f>'по 6-10'!F137+'по 0,4'!F134</f>
        <v>0</v>
      </c>
      <c r="G137" s="31">
        <f>'по 6-10'!G137+'по 0,4'!G134</f>
        <v>0</v>
      </c>
      <c r="H137" s="31">
        <f>'по 6-10'!H137+'по 0,4'!H134</f>
        <v>0</v>
      </c>
      <c r="I137" s="31">
        <f>'по 6-10'!I137+'по 0,4'!I134</f>
        <v>0</v>
      </c>
      <c r="J137" s="31">
        <f>'по 6-10'!J137+'по 0,4'!J134</f>
        <v>0</v>
      </c>
      <c r="K137" s="31">
        <f>'по 6-10'!K137+'по 0,4'!K134</f>
        <v>0</v>
      </c>
      <c r="L137" s="31">
        <f>'по 6-10'!L137+'по 0,4'!L134</f>
        <v>0</v>
      </c>
      <c r="M137" s="31">
        <f>'по 6-10'!M137+'по 0,4'!M134</f>
        <v>0</v>
      </c>
      <c r="N137" s="31">
        <f>'по 6-10'!N137+'по 0,4'!N134</f>
        <v>0</v>
      </c>
      <c r="O137" s="31">
        <f>'по 6-10'!O137+'по 0,4'!O134</f>
        <v>0</v>
      </c>
      <c r="P137" s="31">
        <f>'по 6-10'!P137+'по 0,4'!P134</f>
        <v>0</v>
      </c>
      <c r="Q137" s="31">
        <f>'по 6-10'!Q137+'по 0,4'!Q134</f>
        <v>0</v>
      </c>
    </row>
    <row r="138" spans="1:17" ht="12.75" customHeight="1">
      <c r="A138" s="18"/>
      <c r="B138" s="48"/>
      <c r="C138" s="46" t="s">
        <v>210</v>
      </c>
      <c r="D138" s="31">
        <f>'по 6-10'!D138+'по 0,4'!D135</f>
        <v>0</v>
      </c>
      <c r="E138" s="31">
        <f>'по 6-10'!E138+'по 0,4'!E135</f>
        <v>0</v>
      </c>
      <c r="F138" s="31">
        <f>'по 6-10'!F138+'по 0,4'!F135</f>
        <v>0</v>
      </c>
      <c r="G138" s="31">
        <f>'по 6-10'!G138+'по 0,4'!G135</f>
        <v>0</v>
      </c>
      <c r="H138" s="31">
        <f>'по 6-10'!H138+'по 0,4'!H135</f>
        <v>0</v>
      </c>
      <c r="I138" s="31">
        <f>'по 6-10'!I138+'по 0,4'!I135</f>
        <v>0</v>
      </c>
      <c r="J138" s="31">
        <f>'по 6-10'!J138+'по 0,4'!J135</f>
        <v>0</v>
      </c>
      <c r="K138" s="31">
        <f>'по 6-10'!K138+'по 0,4'!K135</f>
        <v>0</v>
      </c>
      <c r="L138" s="31">
        <f>'по 6-10'!L138+'по 0,4'!L135</f>
        <v>0</v>
      </c>
      <c r="M138" s="31">
        <f>'по 6-10'!M138+'по 0,4'!M135</f>
        <v>0</v>
      </c>
      <c r="N138" s="31">
        <f>'по 6-10'!N138+'по 0,4'!N135</f>
        <v>0</v>
      </c>
      <c r="O138" s="31">
        <f>'по 6-10'!O138+'по 0,4'!O135</f>
        <v>0</v>
      </c>
      <c r="P138" s="31">
        <f>'по 6-10'!P138+'по 0,4'!P135</f>
        <v>0</v>
      </c>
      <c r="Q138" s="31">
        <f>'по 6-10'!Q138+'по 0,4'!Q135</f>
        <v>0</v>
      </c>
    </row>
    <row r="139" spans="1:17" ht="12.75" customHeight="1">
      <c r="A139" s="18"/>
      <c r="B139" s="48"/>
      <c r="C139" s="46" t="s">
        <v>211</v>
      </c>
      <c r="D139" s="31">
        <f>'по 6-10'!D139+'по 0,4'!D136</f>
        <v>0</v>
      </c>
      <c r="E139" s="31">
        <f>'по 6-10'!E139+'по 0,4'!E136</f>
        <v>0</v>
      </c>
      <c r="F139" s="31">
        <f>'по 6-10'!F139+'по 0,4'!F136</f>
        <v>0</v>
      </c>
      <c r="G139" s="31">
        <f>'по 6-10'!G139+'по 0,4'!G136</f>
        <v>0</v>
      </c>
      <c r="H139" s="31">
        <f>'по 6-10'!H139+'по 0,4'!H136</f>
        <v>0</v>
      </c>
      <c r="I139" s="31">
        <f>'по 6-10'!I139+'по 0,4'!I136</f>
        <v>0</v>
      </c>
      <c r="J139" s="31">
        <f>'по 6-10'!J139+'по 0,4'!J136</f>
        <v>0</v>
      </c>
      <c r="K139" s="31">
        <f>'по 6-10'!K139+'по 0,4'!K136</f>
        <v>0</v>
      </c>
      <c r="L139" s="31">
        <f>'по 6-10'!L139+'по 0,4'!L136</f>
        <v>0</v>
      </c>
      <c r="M139" s="31">
        <f>'по 6-10'!M139+'по 0,4'!M136</f>
        <v>0</v>
      </c>
      <c r="N139" s="31">
        <f>'по 6-10'!N139+'по 0,4'!N136</f>
        <v>0</v>
      </c>
      <c r="O139" s="31">
        <f>'по 6-10'!O139+'по 0,4'!O136</f>
        <v>0</v>
      </c>
      <c r="P139" s="31">
        <f>'по 6-10'!P139+'по 0,4'!P136</f>
        <v>0</v>
      </c>
      <c r="Q139" s="31">
        <f>'по 6-10'!Q139+'по 0,4'!Q136</f>
        <v>0</v>
      </c>
    </row>
    <row r="140" spans="1:17" ht="12.75" customHeight="1">
      <c r="A140" s="18"/>
      <c r="B140" s="48"/>
      <c r="C140" s="46" t="s">
        <v>212</v>
      </c>
      <c r="D140" s="31">
        <f>'по 6-10'!D140+'по 0,4'!D137</f>
        <v>4</v>
      </c>
      <c r="E140" s="31">
        <f>'по 6-10'!E140+'по 0,4'!E137</f>
        <v>35</v>
      </c>
      <c r="F140" s="31">
        <f>'по 6-10'!F140+'по 0,4'!F137</f>
        <v>0</v>
      </c>
      <c r="G140" s="31">
        <f>'по 6-10'!G140+'по 0,4'!G137</f>
        <v>0</v>
      </c>
      <c r="H140" s="31">
        <f>'по 6-10'!H140+'по 0,4'!H137</f>
        <v>0</v>
      </c>
      <c r="I140" s="31">
        <f>'по 6-10'!I140+'по 0,4'!I137</f>
        <v>0</v>
      </c>
      <c r="J140" s="31">
        <f>'по 6-10'!J140+'по 0,4'!J137</f>
        <v>0</v>
      </c>
      <c r="K140" s="31">
        <f>'по 6-10'!K140+'по 0,4'!K137</f>
        <v>0</v>
      </c>
      <c r="L140" s="31">
        <f>'по 6-10'!L140+'по 0,4'!L137</f>
        <v>0</v>
      </c>
      <c r="M140" s="31">
        <f>'по 6-10'!M140+'по 0,4'!M137</f>
        <v>0</v>
      </c>
      <c r="N140" s="31">
        <f>'по 6-10'!N140+'по 0,4'!N137</f>
        <v>0</v>
      </c>
      <c r="O140" s="31">
        <f>'по 6-10'!O140+'по 0,4'!O137</f>
        <v>0</v>
      </c>
      <c r="P140" s="31">
        <f>'по 6-10'!P140+'по 0,4'!P137</f>
        <v>0</v>
      </c>
      <c r="Q140" s="31">
        <f>'по 6-10'!Q140+'по 0,4'!Q137</f>
        <v>0</v>
      </c>
    </row>
    <row r="141" spans="1:17" ht="12.75" customHeight="1">
      <c r="A141" s="18"/>
      <c r="B141" s="48"/>
      <c r="C141" s="46" t="s">
        <v>213</v>
      </c>
      <c r="D141" s="31">
        <f>'по 6-10'!D141+'по 0,4'!D138</f>
        <v>0</v>
      </c>
      <c r="E141" s="31">
        <f>'по 6-10'!E141+'по 0,4'!E138</f>
        <v>0</v>
      </c>
      <c r="F141" s="31">
        <f>'по 6-10'!F141+'по 0,4'!F138</f>
        <v>0</v>
      </c>
      <c r="G141" s="31">
        <f>'по 6-10'!G141+'по 0,4'!G138</f>
        <v>0</v>
      </c>
      <c r="H141" s="31">
        <f>'по 6-10'!H141+'по 0,4'!H138</f>
        <v>0</v>
      </c>
      <c r="I141" s="31">
        <f>'по 6-10'!I141+'по 0,4'!I138</f>
        <v>0</v>
      </c>
      <c r="J141" s="31">
        <f>'по 6-10'!J141+'по 0,4'!J138</f>
        <v>0</v>
      </c>
      <c r="K141" s="31">
        <f>'по 6-10'!K141+'по 0,4'!K138</f>
        <v>0</v>
      </c>
      <c r="L141" s="31">
        <f>'по 6-10'!L141+'по 0,4'!L138</f>
        <v>0</v>
      </c>
      <c r="M141" s="31">
        <f>'по 6-10'!M141+'по 0,4'!M138</f>
        <v>0</v>
      </c>
      <c r="N141" s="31">
        <f>'по 6-10'!N141+'по 0,4'!N138</f>
        <v>0</v>
      </c>
      <c r="O141" s="31">
        <f>'по 6-10'!O141+'по 0,4'!O138</f>
        <v>0</v>
      </c>
      <c r="P141" s="31">
        <f>'по 6-10'!P141+'по 0,4'!P138</f>
        <v>0</v>
      </c>
      <c r="Q141" s="31">
        <f>'по 6-10'!Q141+'по 0,4'!Q138</f>
        <v>0</v>
      </c>
    </row>
    <row r="142" spans="1:17" ht="12.75" customHeight="1">
      <c r="A142" s="18"/>
      <c r="B142" s="48"/>
      <c r="C142" s="46" t="s">
        <v>214</v>
      </c>
      <c r="D142" s="31">
        <f>'по 6-10'!D142+'по 0,4'!D139</f>
        <v>1</v>
      </c>
      <c r="E142" s="31">
        <f>'по 6-10'!E142+'по 0,4'!E139</f>
        <v>15</v>
      </c>
      <c r="F142" s="31">
        <f>'по 6-10'!F142+'по 0,4'!F139</f>
        <v>0</v>
      </c>
      <c r="G142" s="31">
        <f>'по 6-10'!G142+'по 0,4'!G139</f>
        <v>0</v>
      </c>
      <c r="H142" s="31">
        <f>'по 6-10'!H142+'по 0,4'!H139</f>
        <v>0</v>
      </c>
      <c r="I142" s="31">
        <f>'по 6-10'!I142+'по 0,4'!I139</f>
        <v>0</v>
      </c>
      <c r="J142" s="31">
        <f>'по 6-10'!J142+'по 0,4'!J139</f>
        <v>0</v>
      </c>
      <c r="K142" s="31">
        <f>'по 6-10'!K142+'по 0,4'!K139</f>
        <v>0</v>
      </c>
      <c r="L142" s="31">
        <f>'по 6-10'!L142+'по 0,4'!L139</f>
        <v>0</v>
      </c>
      <c r="M142" s="31">
        <f>'по 6-10'!M142+'по 0,4'!M139</f>
        <v>0</v>
      </c>
      <c r="N142" s="31">
        <f>'по 6-10'!N142+'по 0,4'!N139</f>
        <v>0</v>
      </c>
      <c r="O142" s="31">
        <f>'по 6-10'!O142+'по 0,4'!O139</f>
        <v>0</v>
      </c>
      <c r="P142" s="31">
        <f>'по 6-10'!P142+'по 0,4'!P139</f>
        <v>0</v>
      </c>
      <c r="Q142" s="31">
        <f>'по 6-10'!Q142+'по 0,4'!Q139</f>
        <v>0</v>
      </c>
    </row>
    <row r="143" spans="1:17" ht="12.75" customHeight="1">
      <c r="A143" s="18"/>
      <c r="B143" s="48"/>
      <c r="C143" s="51" t="s">
        <v>215</v>
      </c>
      <c r="D143" s="31">
        <f>'по 6-10'!D143+'по 0,4'!D140</f>
        <v>0</v>
      </c>
      <c r="E143" s="31">
        <f>'по 6-10'!E143+'по 0,4'!E140</f>
        <v>0</v>
      </c>
      <c r="F143" s="31">
        <f>'по 6-10'!F143+'по 0,4'!F140</f>
        <v>0</v>
      </c>
      <c r="G143" s="31">
        <f>'по 6-10'!G143+'по 0,4'!G140</f>
        <v>0</v>
      </c>
      <c r="H143" s="31">
        <f>'по 6-10'!H143+'по 0,4'!H140</f>
        <v>0</v>
      </c>
      <c r="I143" s="31">
        <f>'по 6-10'!I143+'по 0,4'!I140</f>
        <v>0</v>
      </c>
      <c r="J143" s="31">
        <f>'по 6-10'!J143+'по 0,4'!J140</f>
        <v>0</v>
      </c>
      <c r="K143" s="31">
        <f>'по 6-10'!K143+'по 0,4'!K140</f>
        <v>0</v>
      </c>
      <c r="L143" s="31">
        <f>'по 6-10'!L143+'по 0,4'!L140</f>
        <v>0</v>
      </c>
      <c r="M143" s="31">
        <f>'по 6-10'!M143+'по 0,4'!M140</f>
        <v>0</v>
      </c>
      <c r="N143" s="31">
        <f>'по 6-10'!N143+'по 0,4'!N140</f>
        <v>0</v>
      </c>
      <c r="O143" s="31">
        <f>'по 6-10'!O143+'по 0,4'!O140</f>
        <v>0</v>
      </c>
      <c r="P143" s="31">
        <f>'по 6-10'!P143+'по 0,4'!P140</f>
        <v>0</v>
      </c>
      <c r="Q143" s="31">
        <f>'по 6-10'!Q143+'по 0,4'!Q140</f>
        <v>0</v>
      </c>
    </row>
    <row r="144" spans="1:17" ht="12.75" customHeight="1">
      <c r="A144" s="18"/>
      <c r="B144" s="48"/>
      <c r="C144" s="52" t="s">
        <v>216</v>
      </c>
      <c r="D144" s="31">
        <f>'по 6-10'!D144+'по 0,4'!D141</f>
        <v>4</v>
      </c>
      <c r="E144" s="31">
        <f>'по 6-10'!E144+'по 0,4'!E141</f>
        <v>50</v>
      </c>
      <c r="F144" s="31">
        <f>'по 6-10'!F144+'по 0,4'!F141</f>
        <v>0</v>
      </c>
      <c r="G144" s="31">
        <f>'по 6-10'!G144+'по 0,4'!G141</f>
        <v>0</v>
      </c>
      <c r="H144" s="31">
        <f>'по 6-10'!H144+'по 0,4'!H141</f>
        <v>0</v>
      </c>
      <c r="I144" s="31">
        <f>'по 6-10'!I144+'по 0,4'!I141</f>
        <v>0</v>
      </c>
      <c r="J144" s="31">
        <f>'по 6-10'!J144+'по 0,4'!J141</f>
        <v>0</v>
      </c>
      <c r="K144" s="31">
        <f>'по 6-10'!K144+'по 0,4'!K141</f>
        <v>0</v>
      </c>
      <c r="L144" s="31">
        <f>'по 6-10'!L144+'по 0,4'!L141</f>
        <v>0</v>
      </c>
      <c r="M144" s="31">
        <f>'по 6-10'!M144+'по 0,4'!M141</f>
        <v>0</v>
      </c>
      <c r="N144" s="31">
        <f>'по 6-10'!N144+'по 0,4'!N141</f>
        <v>0</v>
      </c>
      <c r="O144" s="31">
        <f>'по 6-10'!O144+'по 0,4'!O141</f>
        <v>0</v>
      </c>
      <c r="P144" s="31">
        <f>'по 6-10'!P144+'по 0,4'!P141</f>
        <v>0</v>
      </c>
      <c r="Q144" s="31">
        <f>'по 6-10'!Q144+'по 0,4'!Q141</f>
        <v>0</v>
      </c>
    </row>
    <row r="145" spans="1:17" ht="12.75" customHeight="1">
      <c r="A145" s="18"/>
      <c r="B145" s="48"/>
      <c r="C145" s="46" t="s">
        <v>217</v>
      </c>
      <c r="D145" s="31">
        <f>'по 6-10'!D145+'по 0,4'!D142</f>
        <v>2</v>
      </c>
      <c r="E145" s="31">
        <f>'по 6-10'!E145+'по 0,4'!E142</f>
        <v>170</v>
      </c>
      <c r="F145" s="31">
        <f>'по 6-10'!F145+'по 0,4'!F142</f>
        <v>0</v>
      </c>
      <c r="G145" s="31">
        <f>'по 6-10'!G145+'по 0,4'!G142</f>
        <v>0</v>
      </c>
      <c r="H145" s="31">
        <f>'по 6-10'!H145+'по 0,4'!H142</f>
        <v>0</v>
      </c>
      <c r="I145" s="31">
        <f>'по 6-10'!I145+'по 0,4'!I142</f>
        <v>0</v>
      </c>
      <c r="J145" s="31">
        <f>'по 6-10'!J145+'по 0,4'!J142</f>
        <v>0</v>
      </c>
      <c r="K145" s="31">
        <f>'по 6-10'!K145+'по 0,4'!K142</f>
        <v>0</v>
      </c>
      <c r="L145" s="31">
        <f>'по 6-10'!L145+'по 0,4'!L142</f>
        <v>0</v>
      </c>
      <c r="M145" s="31">
        <f>'по 6-10'!M145+'по 0,4'!M142</f>
        <v>0</v>
      </c>
      <c r="N145" s="31">
        <f>'по 6-10'!N145+'по 0,4'!N142</f>
        <v>0</v>
      </c>
      <c r="O145" s="31">
        <f>'по 6-10'!O145+'по 0,4'!O142</f>
        <v>0</v>
      </c>
      <c r="P145" s="31">
        <f>'по 6-10'!P145+'по 0,4'!P142</f>
        <v>0</v>
      </c>
      <c r="Q145" s="31">
        <f>'по 6-10'!Q145+'по 0,4'!Q142</f>
        <v>0</v>
      </c>
    </row>
    <row r="146" spans="1:17" ht="12.75" customHeight="1">
      <c r="A146" s="18"/>
      <c r="B146" s="48"/>
      <c r="C146" s="46" t="s">
        <v>218</v>
      </c>
      <c r="D146" s="31">
        <f>'по 6-10'!D146+'по 0,4'!D143</f>
        <v>0</v>
      </c>
      <c r="E146" s="31">
        <f>'по 6-10'!E146+'по 0,4'!E143</f>
        <v>0</v>
      </c>
      <c r="F146" s="31">
        <f>'по 6-10'!F146+'по 0,4'!F143</f>
        <v>0</v>
      </c>
      <c r="G146" s="31">
        <f>'по 6-10'!G146+'по 0,4'!G143</f>
        <v>0</v>
      </c>
      <c r="H146" s="31">
        <f>'по 6-10'!H146+'по 0,4'!H143</f>
        <v>0</v>
      </c>
      <c r="I146" s="31">
        <f>'по 6-10'!I146+'по 0,4'!I143</f>
        <v>0</v>
      </c>
      <c r="J146" s="31">
        <f>'по 6-10'!J146+'по 0,4'!J143</f>
        <v>0</v>
      </c>
      <c r="K146" s="31">
        <f>'по 6-10'!K146+'по 0,4'!K143</f>
        <v>0</v>
      </c>
      <c r="L146" s="31">
        <f>'по 6-10'!L146+'по 0,4'!L143</f>
        <v>0</v>
      </c>
      <c r="M146" s="31">
        <f>'по 6-10'!M146+'по 0,4'!M143</f>
        <v>0</v>
      </c>
      <c r="N146" s="31">
        <f>'по 6-10'!N146+'по 0,4'!N143</f>
        <v>0</v>
      </c>
      <c r="O146" s="31">
        <f>'по 6-10'!O146+'по 0,4'!O143</f>
        <v>0</v>
      </c>
      <c r="P146" s="31">
        <f>'по 6-10'!P146+'по 0,4'!P143</f>
        <v>0</v>
      </c>
      <c r="Q146" s="31">
        <f>'по 6-10'!Q146+'по 0,4'!Q143</f>
        <v>0</v>
      </c>
    </row>
    <row r="147" spans="1:17" ht="12.75" customHeight="1">
      <c r="A147" s="18"/>
      <c r="B147" s="48"/>
      <c r="C147" s="46" t="s">
        <v>219</v>
      </c>
      <c r="D147" s="31">
        <f>'по 6-10'!D147+'по 0,4'!D144</f>
        <v>1</v>
      </c>
      <c r="E147" s="31">
        <f>'по 6-10'!E147+'по 0,4'!E144</f>
        <v>10</v>
      </c>
      <c r="F147" s="31">
        <f>'по 6-10'!F147+'по 0,4'!F144</f>
        <v>0</v>
      </c>
      <c r="G147" s="31">
        <f>'по 6-10'!G147+'по 0,4'!G144</f>
        <v>0</v>
      </c>
      <c r="H147" s="31">
        <f>'по 6-10'!H147+'по 0,4'!H144</f>
        <v>0</v>
      </c>
      <c r="I147" s="31">
        <f>'по 6-10'!I147+'по 0,4'!I144</f>
        <v>0</v>
      </c>
      <c r="J147" s="31">
        <f>'по 6-10'!J147+'по 0,4'!J144</f>
        <v>0</v>
      </c>
      <c r="K147" s="31">
        <f>'по 6-10'!K147+'по 0,4'!K144</f>
        <v>0</v>
      </c>
      <c r="L147" s="31">
        <f>'по 6-10'!L147+'по 0,4'!L144</f>
        <v>0</v>
      </c>
      <c r="M147" s="31">
        <f>'по 6-10'!M147+'по 0,4'!M144</f>
        <v>0</v>
      </c>
      <c r="N147" s="31">
        <f>'по 6-10'!N147+'по 0,4'!N144</f>
        <v>0</v>
      </c>
      <c r="O147" s="31">
        <f>'по 6-10'!O147+'по 0,4'!O144</f>
        <v>0</v>
      </c>
      <c r="P147" s="31">
        <f>'по 6-10'!P147+'по 0,4'!P144</f>
        <v>0</v>
      </c>
      <c r="Q147" s="31">
        <f>'по 6-10'!Q147+'по 0,4'!Q144</f>
        <v>0</v>
      </c>
    </row>
    <row r="148" spans="1:17" ht="12.75" customHeight="1">
      <c r="A148" s="18"/>
      <c r="B148" s="48"/>
      <c r="C148" s="46" t="s">
        <v>220</v>
      </c>
      <c r="D148" s="31">
        <f>'по 6-10'!D148+'по 0,4'!D145</f>
        <v>0</v>
      </c>
      <c r="E148" s="31">
        <f>'по 6-10'!E148+'по 0,4'!E145</f>
        <v>0</v>
      </c>
      <c r="F148" s="31">
        <f>'по 6-10'!F148+'по 0,4'!F145</f>
        <v>0</v>
      </c>
      <c r="G148" s="31">
        <f>'по 6-10'!G148+'по 0,4'!G145</f>
        <v>0</v>
      </c>
      <c r="H148" s="31">
        <f>'по 6-10'!H148+'по 0,4'!H145</f>
        <v>0</v>
      </c>
      <c r="I148" s="31">
        <f>'по 6-10'!I148+'по 0,4'!I145</f>
        <v>0</v>
      </c>
      <c r="J148" s="31">
        <f>'по 6-10'!J148+'по 0,4'!J145</f>
        <v>0</v>
      </c>
      <c r="K148" s="31">
        <f>'по 6-10'!K148+'по 0,4'!K145</f>
        <v>0</v>
      </c>
      <c r="L148" s="31">
        <f>'по 6-10'!L148+'по 0,4'!L145</f>
        <v>0</v>
      </c>
      <c r="M148" s="31">
        <f>'по 6-10'!M148+'по 0,4'!M145</f>
        <v>0</v>
      </c>
      <c r="N148" s="31">
        <f>'по 6-10'!N148+'по 0,4'!N145</f>
        <v>0</v>
      </c>
      <c r="O148" s="31">
        <f>'по 6-10'!O148+'по 0,4'!O145</f>
        <v>0</v>
      </c>
      <c r="P148" s="31">
        <f>'по 6-10'!P148+'по 0,4'!P145</f>
        <v>0</v>
      </c>
      <c r="Q148" s="31">
        <f>'по 6-10'!Q148+'по 0,4'!Q145</f>
        <v>0</v>
      </c>
    </row>
    <row r="149" spans="1:17" ht="12.75" customHeight="1">
      <c r="A149" s="18"/>
      <c r="B149" s="48"/>
      <c r="C149" s="46" t="s">
        <v>221</v>
      </c>
      <c r="D149" s="31">
        <f>'по 6-10'!D149+'по 0,4'!D146</f>
        <v>0</v>
      </c>
      <c r="E149" s="31">
        <f>'по 6-10'!E149+'по 0,4'!E146</f>
        <v>0</v>
      </c>
      <c r="F149" s="31">
        <f>'по 6-10'!F149+'по 0,4'!F146</f>
        <v>0</v>
      </c>
      <c r="G149" s="31">
        <f>'по 6-10'!G149+'по 0,4'!G146</f>
        <v>0</v>
      </c>
      <c r="H149" s="31">
        <f>'по 6-10'!H149+'по 0,4'!H146</f>
        <v>0</v>
      </c>
      <c r="I149" s="31">
        <f>'по 6-10'!I149+'по 0,4'!I146</f>
        <v>0</v>
      </c>
      <c r="J149" s="31">
        <f>'по 6-10'!J149+'по 0,4'!J146</f>
        <v>0</v>
      </c>
      <c r="K149" s="31">
        <f>'по 6-10'!K149+'по 0,4'!K146</f>
        <v>0</v>
      </c>
      <c r="L149" s="31">
        <f>'по 6-10'!L149+'по 0,4'!L146</f>
        <v>0</v>
      </c>
      <c r="M149" s="31">
        <f>'по 6-10'!M149+'по 0,4'!M146</f>
        <v>0</v>
      </c>
      <c r="N149" s="31">
        <f>'по 6-10'!N149+'по 0,4'!N146</f>
        <v>0</v>
      </c>
      <c r="O149" s="31">
        <f>'по 6-10'!O149+'по 0,4'!O146</f>
        <v>0</v>
      </c>
      <c r="P149" s="31">
        <f>'по 6-10'!P149+'по 0,4'!P146</f>
        <v>0</v>
      </c>
      <c r="Q149" s="31">
        <f>'по 6-10'!Q149+'по 0,4'!Q146</f>
        <v>0</v>
      </c>
    </row>
    <row r="150" spans="1:17" ht="18.75" customHeight="1">
      <c r="A150" s="18"/>
      <c r="B150" s="48"/>
      <c r="C150" s="20" t="s">
        <v>30</v>
      </c>
      <c r="D150" s="64">
        <f>SUM(D103:D149)</f>
        <v>109</v>
      </c>
      <c r="E150" s="64">
        <f aca="true" t="shared" si="2" ref="E150:Q150">SUM(E103:E149)</f>
        <v>3847.99</v>
      </c>
      <c r="F150" s="64">
        <f t="shared" si="2"/>
        <v>28</v>
      </c>
      <c r="G150" s="64">
        <f t="shared" si="2"/>
        <v>326</v>
      </c>
      <c r="H150" s="64">
        <f t="shared" si="2"/>
        <v>0</v>
      </c>
      <c r="I150" s="64">
        <f t="shared" si="2"/>
        <v>0</v>
      </c>
      <c r="J150" s="64">
        <f t="shared" si="2"/>
        <v>0</v>
      </c>
      <c r="K150" s="64">
        <f t="shared" si="2"/>
        <v>0</v>
      </c>
      <c r="L150" s="64">
        <f t="shared" si="2"/>
        <v>0</v>
      </c>
      <c r="M150" s="64">
        <f t="shared" si="2"/>
        <v>0</v>
      </c>
      <c r="N150" s="64">
        <f t="shared" si="2"/>
        <v>0</v>
      </c>
      <c r="O150" s="64">
        <f t="shared" si="2"/>
        <v>0</v>
      </c>
      <c r="P150" s="64">
        <f t="shared" si="2"/>
        <v>0</v>
      </c>
      <c r="Q150" s="64">
        <f t="shared" si="2"/>
        <v>0</v>
      </c>
    </row>
    <row r="151" spans="1:17" ht="15">
      <c r="A151" s="18"/>
      <c r="B151" s="18"/>
      <c r="C151" s="89" t="s">
        <v>249</v>
      </c>
      <c r="D151" s="31"/>
      <c r="E151" s="31"/>
      <c r="F151" s="31"/>
      <c r="G151" s="31"/>
      <c r="H151" s="24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223</v>
      </c>
      <c r="D152" s="31">
        <f>'по 6-10'!D152+'по 0,4'!D149</f>
        <v>9</v>
      </c>
      <c r="E152" s="31">
        <f>'по 6-10'!E152+'по 0,4'!E149</f>
        <v>191</v>
      </c>
      <c r="F152" s="31">
        <f>'по 6-10'!F152+'по 0,4'!F149</f>
        <v>0</v>
      </c>
      <c r="G152" s="31">
        <f>'по 6-10'!G152+'по 0,4'!G149</f>
        <v>0</v>
      </c>
      <c r="H152" s="31">
        <f>'по 6-10'!H152+'по 0,4'!H149</f>
        <v>0</v>
      </c>
      <c r="I152" s="31">
        <f>'по 6-10'!I152+'по 0,4'!I149</f>
        <v>0</v>
      </c>
      <c r="J152" s="31">
        <f>'по 6-10'!J152+'по 0,4'!J149</f>
        <v>0</v>
      </c>
      <c r="K152" s="31">
        <f>'по 6-10'!K152+'по 0,4'!K149</f>
        <v>0</v>
      </c>
      <c r="L152" s="31">
        <f>'по 6-10'!L152+'по 0,4'!L149</f>
        <v>0</v>
      </c>
      <c r="M152" s="31">
        <f>'по 6-10'!M152+'по 0,4'!M149</f>
        <v>0</v>
      </c>
      <c r="N152" s="31">
        <f>'по 6-10'!N152+'по 0,4'!N149</f>
        <v>0</v>
      </c>
      <c r="O152" s="31">
        <f>'по 6-10'!O152+'по 0,4'!O149</f>
        <v>0</v>
      </c>
      <c r="P152" s="31">
        <f>'по 6-10'!P152+'по 0,4'!P149</f>
        <v>0</v>
      </c>
      <c r="Q152" s="31">
        <f>'по 6-10'!Q152+'по 0,4'!Q149</f>
        <v>0</v>
      </c>
    </row>
    <row r="153" spans="1:17" ht="12.75" customHeight="1">
      <c r="A153" s="18"/>
      <c r="B153" s="18"/>
      <c r="C153" s="18" t="s">
        <v>224</v>
      </c>
      <c r="D153" s="31">
        <f>'по 6-10'!D153+'по 0,4'!D150</f>
        <v>15</v>
      </c>
      <c r="E153" s="31">
        <f>'по 6-10'!E153+'по 0,4'!E150</f>
        <v>600.8</v>
      </c>
      <c r="F153" s="31">
        <f>'по 6-10'!F153+'по 0,4'!F150</f>
        <v>0</v>
      </c>
      <c r="G153" s="31">
        <f>'по 6-10'!G153+'по 0,4'!G150</f>
        <v>0</v>
      </c>
      <c r="H153" s="31">
        <f>'по 6-10'!H153+'по 0,4'!H150</f>
        <v>0</v>
      </c>
      <c r="I153" s="31">
        <f>'по 6-10'!I153+'по 0,4'!I150</f>
        <v>0</v>
      </c>
      <c r="J153" s="31">
        <f>'по 6-10'!J153+'по 0,4'!J150</f>
        <v>0</v>
      </c>
      <c r="K153" s="31">
        <f>'по 6-10'!K153+'по 0,4'!K150</f>
        <v>0</v>
      </c>
      <c r="L153" s="31">
        <f>'по 6-10'!L153+'по 0,4'!L150</f>
        <v>0</v>
      </c>
      <c r="M153" s="31">
        <f>'по 6-10'!M153+'по 0,4'!M150</f>
        <v>0</v>
      </c>
      <c r="N153" s="31">
        <f>'по 6-10'!N153+'по 0,4'!N150</f>
        <v>0</v>
      </c>
      <c r="O153" s="31">
        <f>'по 6-10'!O153+'по 0,4'!O150</f>
        <v>0</v>
      </c>
      <c r="P153" s="31">
        <f>'по 6-10'!P153+'по 0,4'!P150</f>
        <v>0</v>
      </c>
      <c r="Q153" s="31">
        <f>'по 6-10'!Q153+'по 0,4'!Q150</f>
        <v>0</v>
      </c>
    </row>
    <row r="154" spans="1:17" ht="12.75" customHeight="1">
      <c r="A154" s="18"/>
      <c r="B154" s="18"/>
      <c r="C154" s="18" t="s">
        <v>343</v>
      </c>
      <c r="D154" s="31">
        <f>'по 6-10'!D154+'по 0,4'!D151</f>
        <v>0</v>
      </c>
      <c r="E154" s="31">
        <f>'по 6-10'!E154+'по 0,4'!E151</f>
        <v>0</v>
      </c>
      <c r="F154" s="31">
        <f>'по 6-10'!F154+'по 0,4'!F151</f>
        <v>0</v>
      </c>
      <c r="G154" s="31">
        <f>'по 6-10'!G154+'по 0,4'!G151</f>
        <v>0</v>
      </c>
      <c r="H154" s="31">
        <f>'по 6-10'!H154+'по 0,4'!H151</f>
        <v>0</v>
      </c>
      <c r="I154" s="31">
        <f>'по 6-10'!I154+'по 0,4'!I151</f>
        <v>0</v>
      </c>
      <c r="J154" s="31">
        <f>'по 6-10'!J154+'по 0,4'!J151</f>
        <v>0</v>
      </c>
      <c r="K154" s="31">
        <f>'по 6-10'!K154+'по 0,4'!K151</f>
        <v>0</v>
      </c>
      <c r="L154" s="31">
        <f>'по 6-10'!L154+'по 0,4'!L151</f>
        <v>0</v>
      </c>
      <c r="M154" s="31">
        <f>'по 6-10'!M154+'по 0,4'!M151</f>
        <v>0</v>
      </c>
      <c r="N154" s="31">
        <f>'по 6-10'!N154+'по 0,4'!N151</f>
        <v>0</v>
      </c>
      <c r="O154" s="31">
        <f>'по 6-10'!O154+'по 0,4'!O151</f>
        <v>0</v>
      </c>
      <c r="P154" s="31">
        <f>'по 6-10'!P154+'по 0,4'!P151</f>
        <v>0</v>
      </c>
      <c r="Q154" s="31">
        <f>'по 6-10'!Q154+'по 0,4'!Q151</f>
        <v>0</v>
      </c>
    </row>
    <row r="155" spans="1:17" ht="12.75" customHeight="1">
      <c r="A155" s="18"/>
      <c r="B155" s="18"/>
      <c r="C155" s="18" t="s">
        <v>225</v>
      </c>
      <c r="D155" s="31">
        <f>'по 6-10'!D155+'по 0,4'!D152</f>
        <v>1</v>
      </c>
      <c r="E155" s="31">
        <f>'по 6-10'!E155+'по 0,4'!E152</f>
        <v>5</v>
      </c>
      <c r="F155" s="31">
        <f>'по 6-10'!F155+'по 0,4'!F152</f>
        <v>0</v>
      </c>
      <c r="G155" s="31">
        <f>'по 6-10'!G155+'по 0,4'!G152</f>
        <v>0</v>
      </c>
      <c r="H155" s="31">
        <f>'по 6-10'!H155+'по 0,4'!H152</f>
        <v>0</v>
      </c>
      <c r="I155" s="31">
        <f>'по 6-10'!I155+'по 0,4'!I152</f>
        <v>0</v>
      </c>
      <c r="J155" s="31">
        <f>'по 6-10'!J155+'по 0,4'!J152</f>
        <v>0</v>
      </c>
      <c r="K155" s="31">
        <f>'по 6-10'!K155+'по 0,4'!K152</f>
        <v>0</v>
      </c>
      <c r="L155" s="31">
        <f>'по 6-10'!L155+'по 0,4'!L152</f>
        <v>0</v>
      </c>
      <c r="M155" s="31">
        <f>'по 6-10'!M155+'по 0,4'!M152</f>
        <v>0</v>
      </c>
      <c r="N155" s="31">
        <f>'по 6-10'!N155+'по 0,4'!N152</f>
        <v>0</v>
      </c>
      <c r="O155" s="31">
        <f>'по 6-10'!O155+'по 0,4'!O152</f>
        <v>0</v>
      </c>
      <c r="P155" s="31">
        <f>'по 6-10'!P155+'по 0,4'!P152</f>
        <v>0</v>
      </c>
      <c r="Q155" s="31">
        <f>'по 6-10'!Q155+'по 0,4'!Q152</f>
        <v>0</v>
      </c>
    </row>
    <row r="156" spans="1:17" ht="12.75" customHeight="1">
      <c r="A156" s="18"/>
      <c r="B156" s="18"/>
      <c r="C156" s="18" t="s">
        <v>226</v>
      </c>
      <c r="D156" s="31">
        <f>'по 6-10'!D156+'по 0,4'!D153</f>
        <v>1</v>
      </c>
      <c r="E156" s="31">
        <f>'по 6-10'!E156+'по 0,4'!E153</f>
        <v>12</v>
      </c>
      <c r="F156" s="31">
        <f>'по 6-10'!F156+'по 0,4'!F153</f>
        <v>0</v>
      </c>
      <c r="G156" s="31">
        <f>'по 6-10'!G156+'по 0,4'!G153</f>
        <v>0</v>
      </c>
      <c r="H156" s="31">
        <f>'по 6-10'!H156+'по 0,4'!H153</f>
        <v>0</v>
      </c>
      <c r="I156" s="31">
        <f>'по 6-10'!I156+'по 0,4'!I153</f>
        <v>0</v>
      </c>
      <c r="J156" s="31">
        <f>'по 6-10'!J156+'по 0,4'!J153</f>
        <v>0</v>
      </c>
      <c r="K156" s="31">
        <f>'по 6-10'!K156+'по 0,4'!K153</f>
        <v>0</v>
      </c>
      <c r="L156" s="31">
        <f>'по 6-10'!L156+'по 0,4'!L153</f>
        <v>0</v>
      </c>
      <c r="M156" s="31">
        <f>'по 6-10'!M156+'по 0,4'!M153</f>
        <v>0</v>
      </c>
      <c r="N156" s="31">
        <f>'по 6-10'!N156+'по 0,4'!N153</f>
        <v>0</v>
      </c>
      <c r="O156" s="31">
        <f>'по 6-10'!O156+'по 0,4'!O153</f>
        <v>0</v>
      </c>
      <c r="P156" s="31">
        <f>'по 6-10'!P156+'по 0,4'!P153</f>
        <v>0</v>
      </c>
      <c r="Q156" s="31">
        <f>'по 6-10'!Q156+'по 0,4'!Q153</f>
        <v>0</v>
      </c>
    </row>
    <row r="157" spans="1:17" ht="12.75" customHeight="1">
      <c r="A157" s="18"/>
      <c r="B157" s="18"/>
      <c r="C157" s="18" t="s">
        <v>227</v>
      </c>
      <c r="D157" s="31">
        <f>'по 6-10'!D157+'по 0,4'!D154</f>
        <v>2</v>
      </c>
      <c r="E157" s="31">
        <f>'по 6-10'!E157+'по 0,4'!E154</f>
        <v>30</v>
      </c>
      <c r="F157" s="31">
        <f>'по 6-10'!F157+'по 0,4'!F154</f>
        <v>1</v>
      </c>
      <c r="G157" s="31">
        <f>'по 6-10'!G157+'по 0,4'!G154</f>
        <v>15</v>
      </c>
      <c r="H157" s="31">
        <f>'по 6-10'!H157+'по 0,4'!H154</f>
        <v>0</v>
      </c>
      <c r="I157" s="31">
        <f>'по 6-10'!I157+'по 0,4'!I154</f>
        <v>0</v>
      </c>
      <c r="J157" s="31">
        <f>'по 6-10'!J157+'по 0,4'!J154</f>
        <v>0</v>
      </c>
      <c r="K157" s="31">
        <f>'по 6-10'!K157+'по 0,4'!K154</f>
        <v>0</v>
      </c>
      <c r="L157" s="31">
        <f>'по 6-10'!L157+'по 0,4'!L154</f>
        <v>0</v>
      </c>
      <c r="M157" s="31">
        <f>'по 6-10'!M157+'по 0,4'!M154</f>
        <v>0</v>
      </c>
      <c r="N157" s="31">
        <f>'по 6-10'!N157+'по 0,4'!N154</f>
        <v>0</v>
      </c>
      <c r="O157" s="31">
        <f>'по 6-10'!O157+'по 0,4'!O154</f>
        <v>0</v>
      </c>
      <c r="P157" s="31">
        <f>'по 6-10'!P157+'по 0,4'!P154</f>
        <v>0</v>
      </c>
      <c r="Q157" s="31">
        <f>'по 6-10'!Q157+'по 0,4'!Q154</f>
        <v>0</v>
      </c>
    </row>
    <row r="158" spans="1:17" ht="12.75" customHeight="1">
      <c r="A158" s="18"/>
      <c r="B158" s="18"/>
      <c r="C158" s="18" t="s">
        <v>228</v>
      </c>
      <c r="D158" s="31">
        <f>'по 6-10'!D158+'по 0,4'!D155</f>
        <v>1</v>
      </c>
      <c r="E158" s="31">
        <f>'по 6-10'!E158+'по 0,4'!E155</f>
        <v>8.5</v>
      </c>
      <c r="F158" s="31">
        <f>'по 6-10'!F158+'по 0,4'!F155</f>
        <v>0</v>
      </c>
      <c r="G158" s="31">
        <f>'по 6-10'!G158+'по 0,4'!G155</f>
        <v>0</v>
      </c>
      <c r="H158" s="31">
        <f>'по 6-10'!H158+'по 0,4'!H155</f>
        <v>0</v>
      </c>
      <c r="I158" s="31">
        <f>'по 6-10'!I158+'по 0,4'!I155</f>
        <v>0</v>
      </c>
      <c r="J158" s="31">
        <f>'по 6-10'!J158+'по 0,4'!J155</f>
        <v>0</v>
      </c>
      <c r="K158" s="31">
        <f>'по 6-10'!K158+'по 0,4'!K155</f>
        <v>0</v>
      </c>
      <c r="L158" s="31">
        <f>'по 6-10'!L158+'по 0,4'!L155</f>
        <v>0</v>
      </c>
      <c r="M158" s="31">
        <f>'по 6-10'!M158+'по 0,4'!M155</f>
        <v>0</v>
      </c>
      <c r="N158" s="31">
        <f>'по 6-10'!N158+'по 0,4'!N155</f>
        <v>0</v>
      </c>
      <c r="O158" s="31">
        <f>'по 6-10'!O158+'по 0,4'!O155</f>
        <v>0</v>
      </c>
      <c r="P158" s="31">
        <f>'по 6-10'!P158+'по 0,4'!P155</f>
        <v>0</v>
      </c>
      <c r="Q158" s="31">
        <f>'по 6-10'!Q158+'по 0,4'!Q155</f>
        <v>0</v>
      </c>
    </row>
    <row r="159" spans="1:17" ht="12.75" customHeight="1">
      <c r="A159" s="18"/>
      <c r="B159" s="18"/>
      <c r="C159" s="18" t="s">
        <v>229</v>
      </c>
      <c r="D159" s="31">
        <f>'по 6-10'!D159+'по 0,4'!D156</f>
        <v>0</v>
      </c>
      <c r="E159" s="31">
        <f>'по 6-10'!E159+'по 0,4'!E156</f>
        <v>0</v>
      </c>
      <c r="F159" s="31">
        <f>'по 6-10'!F159+'по 0,4'!F156</f>
        <v>0</v>
      </c>
      <c r="G159" s="31">
        <f>'по 6-10'!G159+'по 0,4'!G156</f>
        <v>0</v>
      </c>
      <c r="H159" s="31">
        <f>'по 6-10'!H159+'по 0,4'!H156</f>
        <v>0</v>
      </c>
      <c r="I159" s="31">
        <f>'по 6-10'!I159+'по 0,4'!I156</f>
        <v>0</v>
      </c>
      <c r="J159" s="31">
        <f>'по 6-10'!J159+'по 0,4'!J156</f>
        <v>0</v>
      </c>
      <c r="K159" s="31">
        <f>'по 6-10'!K159+'по 0,4'!K156</f>
        <v>0</v>
      </c>
      <c r="L159" s="31">
        <f>'по 6-10'!L159+'по 0,4'!L156</f>
        <v>0</v>
      </c>
      <c r="M159" s="31">
        <f>'по 6-10'!M159+'по 0,4'!M156</f>
        <v>0</v>
      </c>
      <c r="N159" s="31">
        <f>'по 6-10'!N159+'по 0,4'!N156</f>
        <v>0</v>
      </c>
      <c r="O159" s="31">
        <f>'по 6-10'!O159+'по 0,4'!O156</f>
        <v>0</v>
      </c>
      <c r="P159" s="31">
        <f>'по 6-10'!P159+'по 0,4'!P156</f>
        <v>0</v>
      </c>
      <c r="Q159" s="31">
        <f>'по 6-10'!Q159+'по 0,4'!Q156</f>
        <v>0</v>
      </c>
    </row>
    <row r="160" spans="1:17" ht="12.75" customHeight="1">
      <c r="A160" s="18"/>
      <c r="B160" s="18"/>
      <c r="C160" s="18" t="s">
        <v>230</v>
      </c>
      <c r="D160" s="31">
        <f>'по 6-10'!D160+'по 0,4'!D157</f>
        <v>1</v>
      </c>
      <c r="E160" s="31">
        <f>'по 6-10'!E160+'по 0,4'!E157</f>
        <v>10</v>
      </c>
      <c r="F160" s="31">
        <f>'по 6-10'!F160+'по 0,4'!F157</f>
        <v>0</v>
      </c>
      <c r="G160" s="31">
        <f>'по 6-10'!G160+'по 0,4'!G157</f>
        <v>0</v>
      </c>
      <c r="H160" s="31">
        <f>'по 6-10'!H160+'по 0,4'!H157</f>
        <v>0</v>
      </c>
      <c r="I160" s="31">
        <f>'по 6-10'!I160+'по 0,4'!I157</f>
        <v>0</v>
      </c>
      <c r="J160" s="31">
        <f>'по 6-10'!J160+'по 0,4'!J157</f>
        <v>0</v>
      </c>
      <c r="K160" s="31">
        <f>'по 6-10'!K160+'по 0,4'!K157</f>
        <v>0</v>
      </c>
      <c r="L160" s="31">
        <f>'по 6-10'!L160+'по 0,4'!L157</f>
        <v>0</v>
      </c>
      <c r="M160" s="31">
        <f>'по 6-10'!M160+'по 0,4'!M157</f>
        <v>0</v>
      </c>
      <c r="N160" s="31">
        <f>'по 6-10'!N160+'по 0,4'!N157</f>
        <v>0</v>
      </c>
      <c r="O160" s="31">
        <f>'по 6-10'!O160+'по 0,4'!O157</f>
        <v>0</v>
      </c>
      <c r="P160" s="31">
        <f>'по 6-10'!P160+'по 0,4'!P157</f>
        <v>0</v>
      </c>
      <c r="Q160" s="31">
        <f>'по 6-10'!Q160+'по 0,4'!Q157</f>
        <v>0</v>
      </c>
    </row>
    <row r="161" spans="1:17" ht="12.75" customHeight="1">
      <c r="A161" s="18"/>
      <c r="B161" s="18"/>
      <c r="C161" s="18" t="s">
        <v>231</v>
      </c>
      <c r="D161" s="31">
        <f>'по 6-10'!D161+'по 0,4'!D158</f>
        <v>2</v>
      </c>
      <c r="E161" s="31">
        <f>'по 6-10'!E161+'по 0,4'!E158</f>
        <v>17</v>
      </c>
      <c r="F161" s="31">
        <f>'по 6-10'!F161+'по 0,4'!F158</f>
        <v>0</v>
      </c>
      <c r="G161" s="31">
        <f>'по 6-10'!G161+'по 0,4'!G158</f>
        <v>0</v>
      </c>
      <c r="H161" s="31">
        <f>'по 6-10'!H161+'по 0,4'!H158</f>
        <v>0</v>
      </c>
      <c r="I161" s="31">
        <f>'по 6-10'!I161+'по 0,4'!I158</f>
        <v>0</v>
      </c>
      <c r="J161" s="31">
        <f>'по 6-10'!J161+'по 0,4'!J158</f>
        <v>0</v>
      </c>
      <c r="K161" s="31">
        <f>'по 6-10'!K161+'по 0,4'!K158</f>
        <v>0</v>
      </c>
      <c r="L161" s="31">
        <f>'по 6-10'!L161+'по 0,4'!L158</f>
        <v>0</v>
      </c>
      <c r="M161" s="31">
        <f>'по 6-10'!M161+'по 0,4'!M158</f>
        <v>0</v>
      </c>
      <c r="N161" s="31">
        <f>'по 6-10'!N161+'по 0,4'!N158</f>
        <v>0</v>
      </c>
      <c r="O161" s="31">
        <f>'по 6-10'!O161+'по 0,4'!O158</f>
        <v>0</v>
      </c>
      <c r="P161" s="31">
        <f>'по 6-10'!P161+'по 0,4'!P158</f>
        <v>0</v>
      </c>
      <c r="Q161" s="31">
        <f>'по 6-10'!Q161+'по 0,4'!Q158</f>
        <v>0</v>
      </c>
    </row>
    <row r="162" spans="1:17" ht="12.75" customHeight="1">
      <c r="A162" s="18"/>
      <c r="B162" s="18"/>
      <c r="C162" s="18" t="s">
        <v>232</v>
      </c>
      <c r="D162" s="31">
        <f>'по 6-10'!D162+'по 0,4'!D159</f>
        <v>1</v>
      </c>
      <c r="E162" s="31">
        <f>'по 6-10'!E162+'по 0,4'!E159</f>
        <v>12</v>
      </c>
      <c r="F162" s="31">
        <f>'по 6-10'!F162+'по 0,4'!F159</f>
        <v>0</v>
      </c>
      <c r="G162" s="31">
        <f>'по 6-10'!G162+'по 0,4'!G159</f>
        <v>0</v>
      </c>
      <c r="H162" s="31">
        <f>'по 6-10'!H162+'по 0,4'!H159</f>
        <v>0</v>
      </c>
      <c r="I162" s="31">
        <f>'по 6-10'!I162+'по 0,4'!I159</f>
        <v>0</v>
      </c>
      <c r="J162" s="31">
        <f>'по 6-10'!J162+'по 0,4'!J159</f>
        <v>0</v>
      </c>
      <c r="K162" s="31">
        <f>'по 6-10'!K162+'по 0,4'!K159</f>
        <v>0</v>
      </c>
      <c r="L162" s="31">
        <f>'по 6-10'!L162+'по 0,4'!L159</f>
        <v>0</v>
      </c>
      <c r="M162" s="31">
        <f>'по 6-10'!M162+'по 0,4'!M159</f>
        <v>0</v>
      </c>
      <c r="N162" s="31">
        <f>'по 6-10'!N162+'по 0,4'!N159</f>
        <v>0</v>
      </c>
      <c r="O162" s="31">
        <f>'по 6-10'!O162+'по 0,4'!O159</f>
        <v>0</v>
      </c>
      <c r="P162" s="31">
        <f>'по 6-10'!P162+'по 0,4'!P159</f>
        <v>0</v>
      </c>
      <c r="Q162" s="31">
        <f>'по 6-10'!Q162+'по 0,4'!Q159</f>
        <v>0</v>
      </c>
    </row>
    <row r="163" spans="1:17" ht="12.75" customHeight="1">
      <c r="A163" s="18"/>
      <c r="B163" s="18"/>
      <c r="C163" s="18" t="s">
        <v>233</v>
      </c>
      <c r="D163" s="31">
        <f>'по 6-10'!D163+'по 0,4'!D160</f>
        <v>0</v>
      </c>
      <c r="E163" s="31">
        <f>'по 6-10'!E163+'по 0,4'!E160</f>
        <v>0</v>
      </c>
      <c r="F163" s="31">
        <f>'по 6-10'!F163+'по 0,4'!F160</f>
        <v>0</v>
      </c>
      <c r="G163" s="31">
        <f>'по 6-10'!G163+'по 0,4'!G160</f>
        <v>0</v>
      </c>
      <c r="H163" s="31">
        <f>'по 6-10'!H163+'по 0,4'!H160</f>
        <v>0</v>
      </c>
      <c r="I163" s="31">
        <f>'по 6-10'!I163+'по 0,4'!I160</f>
        <v>0</v>
      </c>
      <c r="J163" s="31">
        <f>'по 6-10'!J163+'по 0,4'!J160</f>
        <v>0</v>
      </c>
      <c r="K163" s="31">
        <f>'по 6-10'!K163+'по 0,4'!K160</f>
        <v>0</v>
      </c>
      <c r="L163" s="31">
        <f>'по 6-10'!L163+'по 0,4'!L160</f>
        <v>0</v>
      </c>
      <c r="M163" s="31">
        <f>'по 6-10'!M163+'по 0,4'!M160</f>
        <v>0</v>
      </c>
      <c r="N163" s="31">
        <f>'по 6-10'!N163+'по 0,4'!N160</f>
        <v>0</v>
      </c>
      <c r="O163" s="31">
        <f>'по 6-10'!O163+'по 0,4'!O160</f>
        <v>0</v>
      </c>
      <c r="P163" s="31">
        <f>'по 6-10'!P163+'по 0,4'!P160</f>
        <v>0</v>
      </c>
      <c r="Q163" s="31">
        <f>'по 6-10'!Q163+'по 0,4'!Q160</f>
        <v>0</v>
      </c>
    </row>
    <row r="164" spans="1:17" ht="12.75" customHeight="1">
      <c r="A164" s="18"/>
      <c r="B164" s="18"/>
      <c r="C164" s="18" t="s">
        <v>234</v>
      </c>
      <c r="D164" s="31">
        <f>'по 6-10'!D164+'по 0,4'!D161</f>
        <v>0</v>
      </c>
      <c r="E164" s="31">
        <f>'по 6-10'!E164+'по 0,4'!E161</f>
        <v>0</v>
      </c>
      <c r="F164" s="31">
        <f>'по 6-10'!F164+'по 0,4'!F161</f>
        <v>0</v>
      </c>
      <c r="G164" s="31">
        <f>'по 6-10'!G164+'по 0,4'!G161</f>
        <v>0</v>
      </c>
      <c r="H164" s="31">
        <f>'по 6-10'!H164+'по 0,4'!H161</f>
        <v>0</v>
      </c>
      <c r="I164" s="31">
        <f>'по 6-10'!I164+'по 0,4'!I161</f>
        <v>0</v>
      </c>
      <c r="J164" s="31">
        <f>'по 6-10'!J164+'по 0,4'!J161</f>
        <v>0</v>
      </c>
      <c r="K164" s="31">
        <f>'по 6-10'!K164+'по 0,4'!K161</f>
        <v>0</v>
      </c>
      <c r="L164" s="31">
        <f>'по 6-10'!L164+'по 0,4'!L161</f>
        <v>0</v>
      </c>
      <c r="M164" s="31">
        <f>'по 6-10'!M164+'по 0,4'!M161</f>
        <v>0</v>
      </c>
      <c r="N164" s="31">
        <f>'по 6-10'!N164+'по 0,4'!N161</f>
        <v>0</v>
      </c>
      <c r="O164" s="31">
        <f>'по 6-10'!O164+'по 0,4'!O161</f>
        <v>0</v>
      </c>
      <c r="P164" s="31">
        <f>'по 6-10'!P164+'по 0,4'!P161</f>
        <v>0</v>
      </c>
      <c r="Q164" s="31">
        <f>'по 6-10'!Q164+'по 0,4'!Q161</f>
        <v>0</v>
      </c>
    </row>
    <row r="165" spans="1:17" ht="12.75" customHeight="1">
      <c r="A165" s="18"/>
      <c r="B165" s="18"/>
      <c r="C165" s="18" t="s">
        <v>344</v>
      </c>
      <c r="D165" s="31">
        <f>'по 6-10'!D165+'по 0,4'!D162</f>
        <v>1</v>
      </c>
      <c r="E165" s="31">
        <f>'по 6-10'!E165+'по 0,4'!E162</f>
        <v>15</v>
      </c>
      <c r="F165" s="31">
        <f>'по 6-10'!F165+'по 0,4'!F162</f>
        <v>1</v>
      </c>
      <c r="G165" s="31">
        <f>'по 6-10'!G165+'по 0,4'!G162</f>
        <v>15</v>
      </c>
      <c r="H165" s="31">
        <f>'по 6-10'!H165+'по 0,4'!H162</f>
        <v>0</v>
      </c>
      <c r="I165" s="31">
        <f>'по 6-10'!I165+'по 0,4'!I162</f>
        <v>0</v>
      </c>
      <c r="J165" s="31">
        <f>'по 6-10'!J165+'по 0,4'!J162</f>
        <v>0</v>
      </c>
      <c r="K165" s="31">
        <f>'по 6-10'!K165+'по 0,4'!K162</f>
        <v>0</v>
      </c>
      <c r="L165" s="31">
        <f>'по 6-10'!L165+'по 0,4'!L162</f>
        <v>0</v>
      </c>
      <c r="M165" s="31">
        <f>'по 6-10'!M165+'по 0,4'!M162</f>
        <v>0</v>
      </c>
      <c r="N165" s="31">
        <f>'по 6-10'!N165+'по 0,4'!N162</f>
        <v>0</v>
      </c>
      <c r="O165" s="31">
        <f>'по 6-10'!O165+'по 0,4'!O162</f>
        <v>0</v>
      </c>
      <c r="P165" s="31">
        <f>'по 6-10'!P165+'по 0,4'!P162</f>
        <v>0</v>
      </c>
      <c r="Q165" s="31">
        <f>'по 6-10'!Q165+'по 0,4'!Q162</f>
        <v>0</v>
      </c>
    </row>
    <row r="166" spans="1:17" ht="12.75" customHeight="1">
      <c r="A166" s="18"/>
      <c r="B166" s="18"/>
      <c r="C166" s="18" t="s">
        <v>235</v>
      </c>
      <c r="D166" s="31">
        <f>'по 6-10'!D166+'по 0,4'!D163</f>
        <v>3</v>
      </c>
      <c r="E166" s="31">
        <f>'по 6-10'!E166+'по 0,4'!E163</f>
        <v>69</v>
      </c>
      <c r="F166" s="31">
        <f>'по 6-10'!F166+'по 0,4'!F163</f>
        <v>0</v>
      </c>
      <c r="G166" s="31">
        <f>'по 6-10'!G166+'по 0,4'!G163</f>
        <v>0</v>
      </c>
      <c r="H166" s="31">
        <f>'по 6-10'!H166+'по 0,4'!H163</f>
        <v>0</v>
      </c>
      <c r="I166" s="31">
        <f>'по 6-10'!I166+'по 0,4'!I163</f>
        <v>0</v>
      </c>
      <c r="J166" s="31">
        <f>'по 6-10'!J166+'по 0,4'!J163</f>
        <v>0</v>
      </c>
      <c r="K166" s="31">
        <f>'по 6-10'!K166+'по 0,4'!K163</f>
        <v>0</v>
      </c>
      <c r="L166" s="31">
        <f>'по 6-10'!L166+'по 0,4'!L163</f>
        <v>0</v>
      </c>
      <c r="M166" s="31">
        <f>'по 6-10'!M166+'по 0,4'!M163</f>
        <v>0</v>
      </c>
      <c r="N166" s="31">
        <f>'по 6-10'!N166+'по 0,4'!N163</f>
        <v>0</v>
      </c>
      <c r="O166" s="31">
        <f>'по 6-10'!O166+'по 0,4'!O163</f>
        <v>0</v>
      </c>
      <c r="P166" s="31">
        <f>'по 6-10'!P166+'по 0,4'!P163</f>
        <v>0</v>
      </c>
      <c r="Q166" s="31">
        <f>'по 6-10'!Q166+'по 0,4'!Q163</f>
        <v>0</v>
      </c>
    </row>
    <row r="167" spans="1:17" ht="12.75" customHeight="1">
      <c r="A167" s="18"/>
      <c r="B167" s="18"/>
      <c r="C167" s="18" t="s">
        <v>236</v>
      </c>
      <c r="D167" s="31">
        <f>'по 6-10'!D167+'по 0,4'!D164</f>
        <v>4</v>
      </c>
      <c r="E167" s="31">
        <f>'по 6-10'!E167+'по 0,4'!E164</f>
        <v>44</v>
      </c>
      <c r="F167" s="31">
        <f>'по 6-10'!F167+'по 0,4'!F164</f>
        <v>0</v>
      </c>
      <c r="G167" s="31">
        <f>'по 6-10'!G167+'по 0,4'!G164</f>
        <v>0</v>
      </c>
      <c r="H167" s="31">
        <f>'по 6-10'!H167+'по 0,4'!H164</f>
        <v>0</v>
      </c>
      <c r="I167" s="31">
        <f>'по 6-10'!I167+'по 0,4'!I164</f>
        <v>0</v>
      </c>
      <c r="J167" s="31">
        <f>'по 6-10'!J167+'по 0,4'!J164</f>
        <v>0</v>
      </c>
      <c r="K167" s="31">
        <f>'по 6-10'!K167+'по 0,4'!K164</f>
        <v>0</v>
      </c>
      <c r="L167" s="31">
        <f>'по 6-10'!L167+'по 0,4'!L164</f>
        <v>0</v>
      </c>
      <c r="M167" s="31">
        <f>'по 6-10'!M167+'по 0,4'!M164</f>
        <v>0</v>
      </c>
      <c r="N167" s="31">
        <f>'по 6-10'!N167+'по 0,4'!N164</f>
        <v>0</v>
      </c>
      <c r="O167" s="31">
        <f>'по 6-10'!O167+'по 0,4'!O164</f>
        <v>0</v>
      </c>
      <c r="P167" s="31">
        <f>'по 6-10'!P167+'по 0,4'!P164</f>
        <v>0</v>
      </c>
      <c r="Q167" s="31">
        <f>'по 6-10'!Q167+'по 0,4'!Q164</f>
        <v>0</v>
      </c>
    </row>
    <row r="168" spans="1:17" ht="12.75" customHeight="1">
      <c r="A168" s="18"/>
      <c r="B168" s="18"/>
      <c r="C168" s="18" t="s">
        <v>237</v>
      </c>
      <c r="D168" s="31">
        <f>'по 6-10'!D168+'по 0,4'!D165</f>
        <v>0</v>
      </c>
      <c r="E168" s="31">
        <f>'по 6-10'!E168+'по 0,4'!E165</f>
        <v>0</v>
      </c>
      <c r="F168" s="31">
        <f>'по 6-10'!F168+'по 0,4'!F165</f>
        <v>0</v>
      </c>
      <c r="G168" s="31">
        <f>'по 6-10'!G168+'по 0,4'!G165</f>
        <v>0</v>
      </c>
      <c r="H168" s="31">
        <f>'по 6-10'!H168+'по 0,4'!H165</f>
        <v>0</v>
      </c>
      <c r="I168" s="31">
        <f>'по 6-10'!I168+'по 0,4'!I165</f>
        <v>0</v>
      </c>
      <c r="J168" s="31">
        <f>'по 6-10'!J168+'по 0,4'!J165</f>
        <v>0</v>
      </c>
      <c r="K168" s="31">
        <f>'по 6-10'!K168+'по 0,4'!K165</f>
        <v>0</v>
      </c>
      <c r="L168" s="31">
        <f>'по 6-10'!L168+'по 0,4'!L165</f>
        <v>0</v>
      </c>
      <c r="M168" s="31">
        <f>'по 6-10'!M168+'по 0,4'!M165</f>
        <v>0</v>
      </c>
      <c r="N168" s="31">
        <f>'по 6-10'!N168+'по 0,4'!N165</f>
        <v>0</v>
      </c>
      <c r="O168" s="31">
        <f>'по 6-10'!O168+'по 0,4'!O165</f>
        <v>0</v>
      </c>
      <c r="P168" s="31">
        <f>'по 6-10'!P168+'по 0,4'!P165</f>
        <v>0</v>
      </c>
      <c r="Q168" s="31">
        <f>'по 6-10'!Q168+'по 0,4'!Q165</f>
        <v>0</v>
      </c>
    </row>
    <row r="169" spans="1:17" ht="12.75" customHeight="1">
      <c r="A169" s="18"/>
      <c r="B169" s="18"/>
      <c r="C169" s="18" t="s">
        <v>238</v>
      </c>
      <c r="D169" s="31">
        <f>'по 6-10'!D169+'по 0,4'!D166</f>
        <v>1</v>
      </c>
      <c r="E169" s="31">
        <f>'по 6-10'!E169+'по 0,4'!E166</f>
        <v>20</v>
      </c>
      <c r="F169" s="31">
        <f>'по 6-10'!F169+'по 0,4'!F166</f>
        <v>0</v>
      </c>
      <c r="G169" s="31">
        <f>'по 6-10'!G169+'по 0,4'!G166</f>
        <v>0</v>
      </c>
      <c r="H169" s="31">
        <f>'по 6-10'!H169+'по 0,4'!H166</f>
        <v>0</v>
      </c>
      <c r="I169" s="31">
        <f>'по 6-10'!I169+'по 0,4'!I166</f>
        <v>0</v>
      </c>
      <c r="J169" s="31">
        <f>'по 6-10'!J169+'по 0,4'!J166</f>
        <v>0</v>
      </c>
      <c r="K169" s="31">
        <f>'по 6-10'!K169+'по 0,4'!K166</f>
        <v>0</v>
      </c>
      <c r="L169" s="31">
        <f>'по 6-10'!L169+'по 0,4'!L166</f>
        <v>0</v>
      </c>
      <c r="M169" s="31">
        <f>'по 6-10'!M169+'по 0,4'!M166</f>
        <v>0</v>
      </c>
      <c r="N169" s="31">
        <f>'по 6-10'!N169+'по 0,4'!N166</f>
        <v>0</v>
      </c>
      <c r="O169" s="31">
        <f>'по 6-10'!O169+'по 0,4'!O166</f>
        <v>0</v>
      </c>
      <c r="P169" s="31">
        <f>'по 6-10'!P169+'по 0,4'!P166</f>
        <v>0</v>
      </c>
      <c r="Q169" s="31">
        <f>'по 6-10'!Q169+'по 0,4'!Q166</f>
        <v>0</v>
      </c>
    </row>
    <row r="170" spans="1:17" ht="12.75" customHeight="1">
      <c r="A170" s="18"/>
      <c r="B170" s="18"/>
      <c r="C170" s="18" t="s">
        <v>239</v>
      </c>
      <c r="D170" s="31">
        <f>'по 6-10'!D170+'по 0,4'!D167</f>
        <v>1</v>
      </c>
      <c r="E170" s="31">
        <f>'по 6-10'!E170+'по 0,4'!E167</f>
        <v>15</v>
      </c>
      <c r="F170" s="31">
        <f>'по 6-10'!F170+'по 0,4'!F167</f>
        <v>1</v>
      </c>
      <c r="G170" s="31">
        <f>'по 6-10'!G170+'по 0,4'!G167</f>
        <v>15</v>
      </c>
      <c r="H170" s="31">
        <f>'по 6-10'!H170+'по 0,4'!H167</f>
        <v>0</v>
      </c>
      <c r="I170" s="31">
        <f>'по 6-10'!I170+'по 0,4'!I167</f>
        <v>0</v>
      </c>
      <c r="J170" s="31">
        <f>'по 6-10'!J170+'по 0,4'!J167</f>
        <v>0</v>
      </c>
      <c r="K170" s="31">
        <f>'по 6-10'!K170+'по 0,4'!K167</f>
        <v>0</v>
      </c>
      <c r="L170" s="31">
        <f>'по 6-10'!L170+'по 0,4'!L167</f>
        <v>0</v>
      </c>
      <c r="M170" s="31">
        <f>'по 6-10'!M170+'по 0,4'!M167</f>
        <v>0</v>
      </c>
      <c r="N170" s="31">
        <f>'по 6-10'!N170+'по 0,4'!N167</f>
        <v>0</v>
      </c>
      <c r="O170" s="31">
        <f>'по 6-10'!O170+'по 0,4'!O167</f>
        <v>0</v>
      </c>
      <c r="P170" s="31">
        <f>'по 6-10'!P170+'по 0,4'!P167</f>
        <v>0</v>
      </c>
      <c r="Q170" s="31">
        <f>'по 6-10'!Q170+'по 0,4'!Q167</f>
        <v>0</v>
      </c>
    </row>
    <row r="171" spans="1:17" ht="12.75" customHeight="1">
      <c r="A171" s="18"/>
      <c r="B171" s="18"/>
      <c r="C171" s="18" t="s">
        <v>240</v>
      </c>
      <c r="D171" s="31">
        <f>'по 6-10'!D171+'по 0,4'!D168</f>
        <v>0</v>
      </c>
      <c r="E171" s="31">
        <f>'по 6-10'!E171+'по 0,4'!E168</f>
        <v>0</v>
      </c>
      <c r="F171" s="31">
        <f>'по 6-10'!F171+'по 0,4'!F168</f>
        <v>0</v>
      </c>
      <c r="G171" s="31">
        <f>'по 6-10'!G171+'по 0,4'!G168</f>
        <v>0</v>
      </c>
      <c r="H171" s="31">
        <f>'по 6-10'!H171+'по 0,4'!H168</f>
        <v>0</v>
      </c>
      <c r="I171" s="31">
        <f>'по 6-10'!I171+'по 0,4'!I168</f>
        <v>0</v>
      </c>
      <c r="J171" s="31">
        <f>'по 6-10'!J171+'по 0,4'!J168</f>
        <v>0</v>
      </c>
      <c r="K171" s="31">
        <f>'по 6-10'!K171+'по 0,4'!K168</f>
        <v>0</v>
      </c>
      <c r="L171" s="31">
        <f>'по 6-10'!L171+'по 0,4'!L168</f>
        <v>0</v>
      </c>
      <c r="M171" s="31">
        <f>'по 6-10'!M171+'по 0,4'!M168</f>
        <v>0</v>
      </c>
      <c r="N171" s="31">
        <f>'по 6-10'!N171+'по 0,4'!N168</f>
        <v>0</v>
      </c>
      <c r="O171" s="31">
        <f>'по 6-10'!O171+'по 0,4'!O168</f>
        <v>0</v>
      </c>
      <c r="P171" s="31">
        <f>'по 6-10'!P171+'по 0,4'!P168</f>
        <v>0</v>
      </c>
      <c r="Q171" s="31">
        <f>'по 6-10'!Q171+'по 0,4'!Q168</f>
        <v>0</v>
      </c>
    </row>
    <row r="172" spans="1:17" ht="12.75" customHeight="1">
      <c r="A172" s="18"/>
      <c r="B172" s="18"/>
      <c r="C172" s="18" t="s">
        <v>241</v>
      </c>
      <c r="D172" s="31">
        <f>'по 6-10'!D172+'по 0,4'!D169</f>
        <v>0</v>
      </c>
      <c r="E172" s="31">
        <f>'по 6-10'!E172+'по 0,4'!E169</f>
        <v>0</v>
      </c>
      <c r="F172" s="31">
        <f>'по 6-10'!F172+'по 0,4'!F169</f>
        <v>0</v>
      </c>
      <c r="G172" s="31">
        <f>'по 6-10'!G172+'по 0,4'!G169</f>
        <v>0</v>
      </c>
      <c r="H172" s="31">
        <f>'по 6-10'!H172+'по 0,4'!H169</f>
        <v>0</v>
      </c>
      <c r="I172" s="31">
        <f>'по 6-10'!I172+'по 0,4'!I169</f>
        <v>0</v>
      </c>
      <c r="J172" s="31">
        <f>'по 6-10'!J172+'по 0,4'!J169</f>
        <v>0</v>
      </c>
      <c r="K172" s="31">
        <f>'по 6-10'!K172+'по 0,4'!K169</f>
        <v>0</v>
      </c>
      <c r="L172" s="31">
        <f>'по 6-10'!L172+'по 0,4'!L169</f>
        <v>0</v>
      </c>
      <c r="M172" s="31">
        <f>'по 6-10'!M172+'по 0,4'!M169</f>
        <v>0</v>
      </c>
      <c r="N172" s="31">
        <f>'по 6-10'!N172+'по 0,4'!N169</f>
        <v>0</v>
      </c>
      <c r="O172" s="31">
        <f>'по 6-10'!O172+'по 0,4'!O169</f>
        <v>0</v>
      </c>
      <c r="P172" s="31">
        <f>'по 6-10'!P172+'по 0,4'!P169</f>
        <v>0</v>
      </c>
      <c r="Q172" s="31">
        <f>'по 6-10'!Q172+'по 0,4'!Q169</f>
        <v>0</v>
      </c>
    </row>
    <row r="173" spans="1:17" ht="12.75" customHeight="1">
      <c r="A173" s="18"/>
      <c r="B173" s="18"/>
      <c r="C173" s="18" t="s">
        <v>345</v>
      </c>
      <c r="D173" s="31">
        <f>'по 6-10'!D173+'по 0,4'!D170</f>
        <v>0</v>
      </c>
      <c r="E173" s="31">
        <f>'по 6-10'!E173+'по 0,4'!E170</f>
        <v>0</v>
      </c>
      <c r="F173" s="31">
        <f>'по 6-10'!F173+'по 0,4'!F170</f>
        <v>0</v>
      </c>
      <c r="G173" s="31">
        <f>'по 6-10'!G173+'по 0,4'!G170</f>
        <v>0</v>
      </c>
      <c r="H173" s="31">
        <f>'по 6-10'!H173+'по 0,4'!H170</f>
        <v>0</v>
      </c>
      <c r="I173" s="31">
        <f>'по 6-10'!I173+'по 0,4'!I170</f>
        <v>0</v>
      </c>
      <c r="J173" s="31">
        <f>'по 6-10'!J173+'по 0,4'!J170</f>
        <v>0</v>
      </c>
      <c r="K173" s="31">
        <f>'по 6-10'!K173+'по 0,4'!K170</f>
        <v>0</v>
      </c>
      <c r="L173" s="31">
        <f>'по 6-10'!L173+'по 0,4'!L170</f>
        <v>0</v>
      </c>
      <c r="M173" s="31">
        <f>'по 6-10'!M173+'по 0,4'!M170</f>
        <v>0</v>
      </c>
      <c r="N173" s="31">
        <f>'по 6-10'!N173+'по 0,4'!N170</f>
        <v>0</v>
      </c>
      <c r="O173" s="31">
        <f>'по 6-10'!O173+'по 0,4'!O170</f>
        <v>0</v>
      </c>
      <c r="P173" s="31">
        <f>'по 6-10'!P173+'по 0,4'!P170</f>
        <v>0</v>
      </c>
      <c r="Q173" s="31">
        <f>'по 6-10'!Q173+'по 0,4'!Q170</f>
        <v>0</v>
      </c>
    </row>
    <row r="174" spans="1:17" ht="12.75" customHeight="1">
      <c r="A174" s="18"/>
      <c r="B174" s="18"/>
      <c r="C174" s="18" t="s">
        <v>242</v>
      </c>
      <c r="D174" s="31">
        <f>'по 6-10'!D174+'по 0,4'!D171</f>
        <v>0</v>
      </c>
      <c r="E174" s="31">
        <f>'по 6-10'!E174+'по 0,4'!E171</f>
        <v>0</v>
      </c>
      <c r="F174" s="31">
        <f>'по 6-10'!F174+'по 0,4'!F171</f>
        <v>0</v>
      </c>
      <c r="G174" s="31">
        <f>'по 6-10'!G174+'по 0,4'!G171</f>
        <v>0</v>
      </c>
      <c r="H174" s="31">
        <f>'по 6-10'!H174+'по 0,4'!H171</f>
        <v>0</v>
      </c>
      <c r="I174" s="31">
        <f>'по 6-10'!I174+'по 0,4'!I171</f>
        <v>0</v>
      </c>
      <c r="J174" s="31">
        <f>'по 6-10'!J174+'по 0,4'!J171</f>
        <v>0</v>
      </c>
      <c r="K174" s="31">
        <f>'по 6-10'!K174+'по 0,4'!K171</f>
        <v>0</v>
      </c>
      <c r="L174" s="31">
        <f>'по 6-10'!L174+'по 0,4'!L171</f>
        <v>0</v>
      </c>
      <c r="M174" s="31">
        <f>'по 6-10'!M174+'по 0,4'!M171</f>
        <v>0</v>
      </c>
      <c r="N174" s="31">
        <f>'по 6-10'!N174+'по 0,4'!N171</f>
        <v>0</v>
      </c>
      <c r="O174" s="31">
        <f>'по 6-10'!O174+'по 0,4'!O171</f>
        <v>0</v>
      </c>
      <c r="P174" s="31">
        <f>'по 6-10'!P174+'по 0,4'!P171</f>
        <v>0</v>
      </c>
      <c r="Q174" s="31">
        <f>'по 6-10'!Q174+'по 0,4'!Q171</f>
        <v>0</v>
      </c>
    </row>
    <row r="175" spans="1:17" ht="12.75" customHeight="1">
      <c r="A175" s="18"/>
      <c r="B175" s="18"/>
      <c r="C175" s="18" t="s">
        <v>346</v>
      </c>
      <c r="D175" s="31">
        <f>'по 6-10'!D175+'по 0,4'!D172</f>
        <v>6</v>
      </c>
      <c r="E175" s="31">
        <f>'по 6-10'!E175+'по 0,4'!E172</f>
        <v>79</v>
      </c>
      <c r="F175" s="31">
        <f>'по 6-10'!F175+'по 0,4'!F172</f>
        <v>1</v>
      </c>
      <c r="G175" s="31">
        <f>'по 6-10'!G175+'по 0,4'!G172</f>
        <v>15</v>
      </c>
      <c r="H175" s="31">
        <f>'по 6-10'!H175+'по 0,4'!H172</f>
        <v>0</v>
      </c>
      <c r="I175" s="31">
        <f>'по 6-10'!I175+'по 0,4'!I172</f>
        <v>0</v>
      </c>
      <c r="J175" s="31">
        <f>'по 6-10'!J175+'по 0,4'!J172</f>
        <v>0</v>
      </c>
      <c r="K175" s="31">
        <f>'по 6-10'!K175+'по 0,4'!K172</f>
        <v>0</v>
      </c>
      <c r="L175" s="31">
        <f>'по 6-10'!L175+'по 0,4'!L172</f>
        <v>0</v>
      </c>
      <c r="M175" s="31">
        <f>'по 6-10'!M175+'по 0,4'!M172</f>
        <v>0</v>
      </c>
      <c r="N175" s="31">
        <f>'по 6-10'!N175+'по 0,4'!N172</f>
        <v>0</v>
      </c>
      <c r="O175" s="31">
        <f>'по 6-10'!O175+'по 0,4'!O172</f>
        <v>0</v>
      </c>
      <c r="P175" s="31">
        <f>'по 6-10'!P175+'по 0,4'!P172</f>
        <v>0</v>
      </c>
      <c r="Q175" s="31">
        <f>'по 6-10'!Q175+'по 0,4'!Q172</f>
        <v>0</v>
      </c>
    </row>
    <row r="176" spans="1:17" ht="12.75" customHeight="1">
      <c r="A176" s="18"/>
      <c r="B176" s="18"/>
      <c r="C176" s="18" t="s">
        <v>243</v>
      </c>
      <c r="D176" s="31">
        <f>'по 6-10'!D176+'по 0,4'!D173</f>
        <v>1</v>
      </c>
      <c r="E176" s="31">
        <f>'по 6-10'!E176+'по 0,4'!E173</f>
        <v>150</v>
      </c>
      <c r="F176" s="31">
        <f>'по 6-10'!F176+'по 0,4'!F173</f>
        <v>0</v>
      </c>
      <c r="G176" s="31">
        <f>'по 6-10'!G176+'по 0,4'!G173</f>
        <v>0</v>
      </c>
      <c r="H176" s="31">
        <f>'по 6-10'!H176+'по 0,4'!H173</f>
        <v>0</v>
      </c>
      <c r="I176" s="31">
        <f>'по 6-10'!I176+'по 0,4'!I173</f>
        <v>0</v>
      </c>
      <c r="J176" s="31">
        <f>'по 6-10'!J176+'по 0,4'!J173</f>
        <v>0</v>
      </c>
      <c r="K176" s="31">
        <f>'по 6-10'!K176+'по 0,4'!K173</f>
        <v>0</v>
      </c>
      <c r="L176" s="31">
        <f>'по 6-10'!L176+'по 0,4'!L173</f>
        <v>0</v>
      </c>
      <c r="M176" s="31">
        <f>'по 6-10'!M176+'по 0,4'!M173</f>
        <v>0</v>
      </c>
      <c r="N176" s="31">
        <f>'по 6-10'!N176+'по 0,4'!N173</f>
        <v>0</v>
      </c>
      <c r="O176" s="31">
        <f>'по 6-10'!O176+'по 0,4'!O173</f>
        <v>0</v>
      </c>
      <c r="P176" s="31">
        <f>'по 6-10'!P176+'по 0,4'!P173</f>
        <v>0</v>
      </c>
      <c r="Q176" s="31">
        <f>'по 6-10'!Q176+'по 0,4'!Q173</f>
        <v>0</v>
      </c>
    </row>
    <row r="177" spans="1:17" ht="12.75" customHeight="1">
      <c r="A177" s="18"/>
      <c r="B177" s="18"/>
      <c r="C177" s="18" t="s">
        <v>244</v>
      </c>
      <c r="D177" s="31">
        <f>'по 6-10'!D177+'по 0,4'!D174</f>
        <v>0</v>
      </c>
      <c r="E177" s="31">
        <f>'по 6-10'!E177+'по 0,4'!E174</f>
        <v>0</v>
      </c>
      <c r="F177" s="31">
        <f>'по 6-10'!F177+'по 0,4'!F174</f>
        <v>0</v>
      </c>
      <c r="G177" s="31">
        <f>'по 6-10'!G177+'по 0,4'!G174</f>
        <v>0</v>
      </c>
      <c r="H177" s="31">
        <f>'по 6-10'!H177+'по 0,4'!H174</f>
        <v>0</v>
      </c>
      <c r="I177" s="31">
        <f>'по 6-10'!I177+'по 0,4'!I174</f>
        <v>0</v>
      </c>
      <c r="J177" s="31">
        <f>'по 6-10'!J177+'по 0,4'!J174</f>
        <v>0</v>
      </c>
      <c r="K177" s="31">
        <f>'по 6-10'!K177+'по 0,4'!K174</f>
        <v>0</v>
      </c>
      <c r="L177" s="31">
        <f>'по 6-10'!L177+'по 0,4'!L174</f>
        <v>0</v>
      </c>
      <c r="M177" s="31">
        <f>'по 6-10'!M177+'по 0,4'!M174</f>
        <v>0</v>
      </c>
      <c r="N177" s="31">
        <f>'по 6-10'!N177+'по 0,4'!N174</f>
        <v>0</v>
      </c>
      <c r="O177" s="31">
        <f>'по 6-10'!O177+'по 0,4'!O174</f>
        <v>0</v>
      </c>
      <c r="P177" s="31">
        <f>'по 6-10'!P177+'по 0,4'!P174</f>
        <v>0</v>
      </c>
      <c r="Q177" s="31">
        <f>'по 6-10'!Q177+'по 0,4'!Q174</f>
        <v>0</v>
      </c>
    </row>
    <row r="178" spans="1:17" ht="12.75" customHeight="1">
      <c r="A178" s="18"/>
      <c r="B178" s="18"/>
      <c r="C178" s="18" t="s">
        <v>245</v>
      </c>
      <c r="D178" s="31">
        <f>'по 6-10'!D178+'по 0,4'!D175</f>
        <v>1</v>
      </c>
      <c r="E178" s="31">
        <f>'по 6-10'!E178+'по 0,4'!E175</f>
        <v>10</v>
      </c>
      <c r="F178" s="31">
        <f>'по 6-10'!F178+'по 0,4'!F175</f>
        <v>0</v>
      </c>
      <c r="G178" s="31">
        <f>'по 6-10'!G178+'по 0,4'!G175</f>
        <v>0</v>
      </c>
      <c r="H178" s="31">
        <f>'по 6-10'!H178+'по 0,4'!H175</f>
        <v>0</v>
      </c>
      <c r="I178" s="31">
        <f>'по 6-10'!I178+'по 0,4'!I175</f>
        <v>0</v>
      </c>
      <c r="J178" s="31">
        <f>'по 6-10'!J178+'по 0,4'!J175</f>
        <v>0</v>
      </c>
      <c r="K178" s="31">
        <f>'по 6-10'!K178+'по 0,4'!K175</f>
        <v>0</v>
      </c>
      <c r="L178" s="31">
        <f>'по 6-10'!L178+'по 0,4'!L175</f>
        <v>0</v>
      </c>
      <c r="M178" s="31">
        <f>'по 6-10'!M178+'по 0,4'!M175</f>
        <v>0</v>
      </c>
      <c r="N178" s="31">
        <f>'по 6-10'!N178+'по 0,4'!N175</f>
        <v>0</v>
      </c>
      <c r="O178" s="31">
        <f>'по 6-10'!O178+'по 0,4'!O175</f>
        <v>0</v>
      </c>
      <c r="P178" s="31">
        <f>'по 6-10'!P178+'по 0,4'!P175</f>
        <v>0</v>
      </c>
      <c r="Q178" s="31">
        <f>'по 6-10'!Q178+'по 0,4'!Q175</f>
        <v>0</v>
      </c>
    </row>
    <row r="179" spans="1:17" ht="12.75" customHeight="1">
      <c r="A179" s="18"/>
      <c r="B179" s="18"/>
      <c r="C179" s="18" t="s">
        <v>246</v>
      </c>
      <c r="D179" s="31">
        <f>'по 6-10'!D179+'по 0,4'!D176</f>
        <v>2</v>
      </c>
      <c r="E179" s="31">
        <f>'по 6-10'!E179+'по 0,4'!E176</f>
        <v>35</v>
      </c>
      <c r="F179" s="31">
        <f>'по 6-10'!F179+'по 0,4'!F176</f>
        <v>0</v>
      </c>
      <c r="G179" s="31">
        <f>'по 6-10'!G179+'по 0,4'!G176</f>
        <v>0</v>
      </c>
      <c r="H179" s="31">
        <f>'по 6-10'!H179+'по 0,4'!H176</f>
        <v>0</v>
      </c>
      <c r="I179" s="31">
        <f>'по 6-10'!I179+'по 0,4'!I176</f>
        <v>0</v>
      </c>
      <c r="J179" s="31">
        <f>'по 6-10'!J179+'по 0,4'!J176</f>
        <v>0</v>
      </c>
      <c r="K179" s="31">
        <f>'по 6-10'!K179+'по 0,4'!K176</f>
        <v>0</v>
      </c>
      <c r="L179" s="31">
        <f>'по 6-10'!L179+'по 0,4'!L176</f>
        <v>0</v>
      </c>
      <c r="M179" s="31">
        <f>'по 6-10'!M179+'по 0,4'!M176</f>
        <v>0</v>
      </c>
      <c r="N179" s="31">
        <f>'по 6-10'!N179+'по 0,4'!N176</f>
        <v>0</v>
      </c>
      <c r="O179" s="31">
        <f>'по 6-10'!O179+'по 0,4'!O176</f>
        <v>0</v>
      </c>
      <c r="P179" s="31">
        <f>'по 6-10'!P179+'по 0,4'!P176</f>
        <v>0</v>
      </c>
      <c r="Q179" s="31">
        <f>'по 6-10'!Q179+'по 0,4'!Q176</f>
        <v>0</v>
      </c>
    </row>
    <row r="180" spans="1:17" ht="12.75" customHeight="1">
      <c r="A180" s="18"/>
      <c r="B180" s="18"/>
      <c r="C180" s="18" t="s">
        <v>248</v>
      </c>
      <c r="D180" s="31">
        <f>'по 6-10'!D180+'по 0,4'!D177</f>
        <v>0</v>
      </c>
      <c r="E180" s="31">
        <f>'по 6-10'!E180+'по 0,4'!E177</f>
        <v>0</v>
      </c>
      <c r="F180" s="31">
        <f>'по 6-10'!F180+'по 0,4'!F177</f>
        <v>0</v>
      </c>
      <c r="G180" s="31">
        <f>'по 6-10'!G180+'по 0,4'!G177</f>
        <v>0</v>
      </c>
      <c r="H180" s="31">
        <f>'по 6-10'!H180+'по 0,4'!H177</f>
        <v>0</v>
      </c>
      <c r="I180" s="31">
        <f>'по 6-10'!I180+'по 0,4'!I177</f>
        <v>0</v>
      </c>
      <c r="J180" s="31">
        <f>'по 6-10'!J180+'по 0,4'!J177</f>
        <v>0</v>
      </c>
      <c r="K180" s="31">
        <f>'по 6-10'!K180+'по 0,4'!K177</f>
        <v>0</v>
      </c>
      <c r="L180" s="31">
        <f>'по 6-10'!L180+'по 0,4'!L177</f>
        <v>0</v>
      </c>
      <c r="M180" s="31">
        <f>'по 6-10'!M180+'по 0,4'!M177</f>
        <v>0</v>
      </c>
      <c r="N180" s="31">
        <f>'по 6-10'!N180+'по 0,4'!N177</f>
        <v>0</v>
      </c>
      <c r="O180" s="31">
        <f>'по 6-10'!O180+'по 0,4'!O177</f>
        <v>0</v>
      </c>
      <c r="P180" s="31">
        <f>'по 6-10'!P180+'по 0,4'!P177</f>
        <v>0</v>
      </c>
      <c r="Q180" s="31">
        <f>'по 6-10'!Q180+'по 0,4'!Q177</f>
        <v>0</v>
      </c>
    </row>
    <row r="181" spans="1:17" ht="12.75" customHeight="1">
      <c r="A181" s="18"/>
      <c r="B181" s="18"/>
      <c r="C181" s="49" t="s">
        <v>247</v>
      </c>
      <c r="D181" s="31">
        <f>'по 6-10'!D181+'по 0,4'!D178</f>
        <v>7</v>
      </c>
      <c r="E181" s="31">
        <f>'по 6-10'!E181+'по 0,4'!E178</f>
        <v>139</v>
      </c>
      <c r="F181" s="31">
        <f>'по 6-10'!F181+'по 0,4'!F178</f>
        <v>0</v>
      </c>
      <c r="G181" s="31">
        <f>'по 6-10'!G181+'по 0,4'!G178</f>
        <v>0</v>
      </c>
      <c r="H181" s="31">
        <f>'по 6-10'!H181+'по 0,4'!H178</f>
        <v>0</v>
      </c>
      <c r="I181" s="31">
        <f>'по 6-10'!I181+'по 0,4'!I178</f>
        <v>0</v>
      </c>
      <c r="J181" s="31">
        <f>'по 6-10'!J181+'по 0,4'!J178</f>
        <v>0</v>
      </c>
      <c r="K181" s="31">
        <f>'по 6-10'!K181+'по 0,4'!K178</f>
        <v>0</v>
      </c>
      <c r="L181" s="31">
        <f>'по 6-10'!L181+'по 0,4'!L178</f>
        <v>0</v>
      </c>
      <c r="M181" s="31">
        <f>'по 6-10'!M181+'по 0,4'!M178</f>
        <v>0</v>
      </c>
      <c r="N181" s="31">
        <f>'по 6-10'!N181+'по 0,4'!N178</f>
        <v>0</v>
      </c>
      <c r="O181" s="31">
        <f>'по 6-10'!O181+'по 0,4'!O178</f>
        <v>0</v>
      </c>
      <c r="P181" s="31">
        <f>'по 6-10'!P181+'по 0,4'!P178</f>
        <v>0</v>
      </c>
      <c r="Q181" s="31">
        <f>'по 6-10'!Q181+'по 0,4'!Q178</f>
        <v>0</v>
      </c>
    </row>
    <row r="182" spans="1:17" ht="12.75" customHeight="1">
      <c r="A182" s="18"/>
      <c r="B182" s="18"/>
      <c r="C182" s="20" t="s">
        <v>30</v>
      </c>
      <c r="D182" s="64">
        <f>SUM(D152:D181)</f>
        <v>60</v>
      </c>
      <c r="E182" s="64">
        <f aca="true" t="shared" si="3" ref="E182:Q182">SUM(E152:E181)</f>
        <v>1462.3</v>
      </c>
      <c r="F182" s="64">
        <f t="shared" si="3"/>
        <v>4</v>
      </c>
      <c r="G182" s="64">
        <f t="shared" si="3"/>
        <v>60</v>
      </c>
      <c r="H182" s="64">
        <f t="shared" si="3"/>
        <v>0</v>
      </c>
      <c r="I182" s="64">
        <f t="shared" si="3"/>
        <v>0</v>
      </c>
      <c r="J182" s="64">
        <f t="shared" si="3"/>
        <v>0</v>
      </c>
      <c r="K182" s="64">
        <f t="shared" si="3"/>
        <v>0</v>
      </c>
      <c r="L182" s="64">
        <f t="shared" si="3"/>
        <v>0</v>
      </c>
      <c r="M182" s="64">
        <f t="shared" si="3"/>
        <v>0</v>
      </c>
      <c r="N182" s="64">
        <f t="shared" si="3"/>
        <v>0</v>
      </c>
      <c r="O182" s="64">
        <f t="shared" si="3"/>
        <v>0</v>
      </c>
      <c r="P182" s="64">
        <f t="shared" si="3"/>
        <v>0</v>
      </c>
      <c r="Q182" s="64">
        <f t="shared" si="3"/>
        <v>0</v>
      </c>
    </row>
    <row r="183" spans="1:17" ht="15">
      <c r="A183" s="18"/>
      <c r="B183" s="18"/>
      <c r="C183" s="53" t="s">
        <v>258</v>
      </c>
      <c r="D183" s="31"/>
      <c r="E183" s="31"/>
      <c r="F183" s="31"/>
      <c r="G183" s="31"/>
      <c r="H183" s="29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52" t="s">
        <v>250</v>
      </c>
      <c r="D184" s="31">
        <f>'по 6-10'!D184+'по 0,4'!D181</f>
        <v>1</v>
      </c>
      <c r="E184" s="31">
        <f>'по 6-10'!E184+'по 0,4'!E181</f>
        <v>30</v>
      </c>
      <c r="F184" s="31">
        <f>'по 6-10'!F184+'по 0,4'!F181</f>
        <v>0</v>
      </c>
      <c r="G184" s="31">
        <f>'по 6-10'!G184+'по 0,4'!G181</f>
        <v>0</v>
      </c>
      <c r="H184" s="31">
        <f>'по 6-10'!H184+'по 0,4'!H181</f>
        <v>0</v>
      </c>
      <c r="I184" s="31">
        <f>'по 6-10'!I184+'по 0,4'!I181</f>
        <v>0</v>
      </c>
      <c r="J184" s="31">
        <f>'по 6-10'!J184+'по 0,4'!J181</f>
        <v>0</v>
      </c>
      <c r="K184" s="31">
        <f>'по 6-10'!K184+'по 0,4'!K181</f>
        <v>0</v>
      </c>
      <c r="L184" s="31">
        <f>'по 6-10'!L184+'по 0,4'!L181</f>
        <v>0</v>
      </c>
      <c r="M184" s="31">
        <f>'по 6-10'!M184+'по 0,4'!M181</f>
        <v>0</v>
      </c>
      <c r="N184" s="31">
        <f>'по 6-10'!N184+'по 0,4'!N181</f>
        <v>0</v>
      </c>
      <c r="O184" s="31">
        <f>'по 6-10'!O184+'по 0,4'!O181</f>
        <v>0</v>
      </c>
      <c r="P184" s="31">
        <f>'по 6-10'!P184+'по 0,4'!P181</f>
        <v>0</v>
      </c>
      <c r="Q184" s="31">
        <f>'по 6-10'!Q184+'по 0,4'!Q181</f>
        <v>0</v>
      </c>
    </row>
    <row r="185" spans="1:17" ht="12.75" customHeight="1">
      <c r="A185" s="18"/>
      <c r="B185" s="48"/>
      <c r="C185" s="46" t="s">
        <v>251</v>
      </c>
      <c r="D185" s="31">
        <f>'по 6-10'!D185+'по 0,4'!D182</f>
        <v>0</v>
      </c>
      <c r="E185" s="31">
        <f>'по 6-10'!E185+'по 0,4'!E182</f>
        <v>0</v>
      </c>
      <c r="F185" s="31">
        <f>'по 6-10'!F185+'по 0,4'!F182</f>
        <v>0</v>
      </c>
      <c r="G185" s="31">
        <f>'по 6-10'!G185+'по 0,4'!G182</f>
        <v>0</v>
      </c>
      <c r="H185" s="31">
        <f>'по 6-10'!H185+'по 0,4'!H182</f>
        <v>0</v>
      </c>
      <c r="I185" s="31">
        <f>'по 6-10'!I185+'по 0,4'!I182</f>
        <v>0</v>
      </c>
      <c r="J185" s="31">
        <f>'по 6-10'!J185+'по 0,4'!J182</f>
        <v>0</v>
      </c>
      <c r="K185" s="31">
        <f>'по 6-10'!K185+'по 0,4'!K182</f>
        <v>0</v>
      </c>
      <c r="L185" s="31">
        <f>'по 6-10'!L185+'по 0,4'!L182</f>
        <v>0</v>
      </c>
      <c r="M185" s="31">
        <f>'по 6-10'!M185+'по 0,4'!M182</f>
        <v>0</v>
      </c>
      <c r="N185" s="31">
        <f>'по 6-10'!N185+'по 0,4'!N182</f>
        <v>0</v>
      </c>
      <c r="O185" s="31">
        <f>'по 6-10'!O185+'по 0,4'!O182</f>
        <v>0</v>
      </c>
      <c r="P185" s="31">
        <f>'по 6-10'!P185+'по 0,4'!P182</f>
        <v>0</v>
      </c>
      <c r="Q185" s="31">
        <f>'по 6-10'!Q185+'по 0,4'!Q182</f>
        <v>0</v>
      </c>
    </row>
    <row r="186" spans="1:17" ht="12.75" customHeight="1">
      <c r="A186" s="18"/>
      <c r="B186" s="48"/>
      <c r="C186" s="46" t="s">
        <v>252</v>
      </c>
      <c r="D186" s="31">
        <f>'по 6-10'!D186+'по 0,4'!D183</f>
        <v>0</v>
      </c>
      <c r="E186" s="31">
        <f>'по 6-10'!E186+'по 0,4'!E183</f>
        <v>0</v>
      </c>
      <c r="F186" s="31">
        <f>'по 6-10'!F186+'по 0,4'!F183</f>
        <v>0</v>
      </c>
      <c r="G186" s="31">
        <f>'по 6-10'!G186+'по 0,4'!G183</f>
        <v>0</v>
      </c>
      <c r="H186" s="31">
        <f>'по 6-10'!H186+'по 0,4'!H183</f>
        <v>0</v>
      </c>
      <c r="I186" s="31">
        <f>'по 6-10'!I186+'по 0,4'!I183</f>
        <v>0</v>
      </c>
      <c r="J186" s="31">
        <f>'по 6-10'!J186+'по 0,4'!J183</f>
        <v>0</v>
      </c>
      <c r="K186" s="31">
        <f>'по 6-10'!K186+'по 0,4'!K183</f>
        <v>0</v>
      </c>
      <c r="L186" s="31">
        <f>'по 6-10'!L186+'по 0,4'!L183</f>
        <v>0</v>
      </c>
      <c r="M186" s="31">
        <f>'по 6-10'!M186+'по 0,4'!M183</f>
        <v>0</v>
      </c>
      <c r="N186" s="31">
        <f>'по 6-10'!N186+'по 0,4'!N183</f>
        <v>0</v>
      </c>
      <c r="O186" s="31">
        <f>'по 6-10'!O186+'по 0,4'!O183</f>
        <v>0</v>
      </c>
      <c r="P186" s="31">
        <f>'по 6-10'!P186+'по 0,4'!P183</f>
        <v>0</v>
      </c>
      <c r="Q186" s="31">
        <f>'по 6-10'!Q186+'по 0,4'!Q183</f>
        <v>0</v>
      </c>
    </row>
    <row r="187" spans="1:17" ht="12.75" customHeight="1">
      <c r="A187" s="18"/>
      <c r="B187" s="48"/>
      <c r="C187" s="46" t="s">
        <v>253</v>
      </c>
      <c r="D187" s="31">
        <f>'по 6-10'!D187+'по 0,4'!D184</f>
        <v>0</v>
      </c>
      <c r="E187" s="31">
        <f>'по 6-10'!E187+'по 0,4'!E184</f>
        <v>0</v>
      </c>
      <c r="F187" s="31">
        <f>'по 6-10'!F187+'по 0,4'!F184</f>
        <v>0</v>
      </c>
      <c r="G187" s="31">
        <f>'по 6-10'!G187+'по 0,4'!G184</f>
        <v>0</v>
      </c>
      <c r="H187" s="31">
        <f>'по 6-10'!H187+'по 0,4'!H184</f>
        <v>0</v>
      </c>
      <c r="I187" s="31">
        <f>'по 6-10'!I187+'по 0,4'!I184</f>
        <v>0</v>
      </c>
      <c r="J187" s="31">
        <f>'по 6-10'!J187+'по 0,4'!J184</f>
        <v>0</v>
      </c>
      <c r="K187" s="31">
        <f>'по 6-10'!K187+'по 0,4'!K184</f>
        <v>0</v>
      </c>
      <c r="L187" s="31">
        <f>'по 6-10'!L187+'по 0,4'!L184</f>
        <v>0</v>
      </c>
      <c r="M187" s="31">
        <f>'по 6-10'!M187+'по 0,4'!M184</f>
        <v>0</v>
      </c>
      <c r="N187" s="31">
        <f>'по 6-10'!N187+'по 0,4'!N184</f>
        <v>0</v>
      </c>
      <c r="O187" s="31">
        <f>'по 6-10'!O187+'по 0,4'!O184</f>
        <v>0</v>
      </c>
      <c r="P187" s="31">
        <f>'по 6-10'!P187+'по 0,4'!P184</f>
        <v>0</v>
      </c>
      <c r="Q187" s="31">
        <f>'по 6-10'!Q187+'по 0,4'!Q184</f>
        <v>0</v>
      </c>
    </row>
    <row r="188" spans="1:17" ht="12.75" customHeight="1">
      <c r="A188" s="18"/>
      <c r="B188" s="48"/>
      <c r="C188" s="46" t="s">
        <v>254</v>
      </c>
      <c r="D188" s="31">
        <f>'по 6-10'!D188+'по 0,4'!D185</f>
        <v>0</v>
      </c>
      <c r="E188" s="31">
        <f>'по 6-10'!E188+'по 0,4'!E185</f>
        <v>0</v>
      </c>
      <c r="F188" s="31">
        <f>'по 6-10'!F188+'по 0,4'!F185</f>
        <v>0</v>
      </c>
      <c r="G188" s="31">
        <f>'по 6-10'!G188+'по 0,4'!G185</f>
        <v>0</v>
      </c>
      <c r="H188" s="31">
        <f>'по 6-10'!H188+'по 0,4'!H185</f>
        <v>0</v>
      </c>
      <c r="I188" s="31">
        <f>'по 6-10'!I188+'по 0,4'!I185</f>
        <v>0</v>
      </c>
      <c r="J188" s="31">
        <f>'по 6-10'!J188+'по 0,4'!J185</f>
        <v>0</v>
      </c>
      <c r="K188" s="31">
        <f>'по 6-10'!K188+'по 0,4'!K185</f>
        <v>0</v>
      </c>
      <c r="L188" s="31">
        <f>'по 6-10'!L188+'по 0,4'!L185</f>
        <v>0</v>
      </c>
      <c r="M188" s="31">
        <f>'по 6-10'!M188+'по 0,4'!M185</f>
        <v>0</v>
      </c>
      <c r="N188" s="31">
        <f>'по 6-10'!N188+'по 0,4'!N185</f>
        <v>0</v>
      </c>
      <c r="O188" s="31">
        <f>'по 6-10'!O188+'по 0,4'!O185</f>
        <v>0</v>
      </c>
      <c r="P188" s="31">
        <f>'по 6-10'!P188+'по 0,4'!P185</f>
        <v>0</v>
      </c>
      <c r="Q188" s="31">
        <f>'по 6-10'!Q188+'по 0,4'!Q185</f>
        <v>0</v>
      </c>
    </row>
    <row r="189" spans="1:17" ht="12.75" customHeight="1">
      <c r="A189" s="18"/>
      <c r="B189" s="48"/>
      <c r="C189" s="46" t="s">
        <v>255</v>
      </c>
      <c r="D189" s="31">
        <f>'по 6-10'!D189+'по 0,4'!D186</f>
        <v>0</v>
      </c>
      <c r="E189" s="31">
        <f>'по 6-10'!E189+'по 0,4'!E186</f>
        <v>0</v>
      </c>
      <c r="F189" s="31">
        <f>'по 6-10'!F189+'по 0,4'!F186</f>
        <v>0</v>
      </c>
      <c r="G189" s="31">
        <f>'по 6-10'!G189+'по 0,4'!G186</f>
        <v>0</v>
      </c>
      <c r="H189" s="31">
        <f>'по 6-10'!H189+'по 0,4'!H186</f>
        <v>0</v>
      </c>
      <c r="I189" s="31">
        <f>'по 6-10'!I189+'по 0,4'!I186</f>
        <v>0</v>
      </c>
      <c r="J189" s="31">
        <f>'по 6-10'!J189+'по 0,4'!J186</f>
        <v>0</v>
      </c>
      <c r="K189" s="31">
        <f>'по 6-10'!K189+'по 0,4'!K186</f>
        <v>0</v>
      </c>
      <c r="L189" s="31">
        <f>'по 6-10'!L189+'по 0,4'!L186</f>
        <v>0</v>
      </c>
      <c r="M189" s="31">
        <f>'по 6-10'!M189+'по 0,4'!M186</f>
        <v>0</v>
      </c>
      <c r="N189" s="31">
        <f>'по 6-10'!N189+'по 0,4'!N186</f>
        <v>0</v>
      </c>
      <c r="O189" s="31">
        <f>'по 6-10'!O189+'по 0,4'!O186</f>
        <v>0</v>
      </c>
      <c r="P189" s="31">
        <f>'по 6-10'!P189+'по 0,4'!P186</f>
        <v>0</v>
      </c>
      <c r="Q189" s="31">
        <f>'по 6-10'!Q189+'по 0,4'!Q186</f>
        <v>0</v>
      </c>
    </row>
    <row r="190" spans="1:17" ht="12.75" customHeight="1">
      <c r="A190" s="18"/>
      <c r="B190" s="48"/>
      <c r="C190" s="46" t="s">
        <v>256</v>
      </c>
      <c r="D190" s="31">
        <f>'по 6-10'!D190+'по 0,4'!D187</f>
        <v>0</v>
      </c>
      <c r="E190" s="31">
        <f>'по 6-10'!E190+'по 0,4'!E187</f>
        <v>0</v>
      </c>
      <c r="F190" s="31">
        <f>'по 6-10'!F190+'по 0,4'!F187</f>
        <v>0</v>
      </c>
      <c r="G190" s="31">
        <f>'по 6-10'!G190+'по 0,4'!G187</f>
        <v>0</v>
      </c>
      <c r="H190" s="31">
        <f>'по 6-10'!H190+'по 0,4'!H187</f>
        <v>0</v>
      </c>
      <c r="I190" s="31">
        <f>'по 6-10'!I190+'по 0,4'!I187</f>
        <v>0</v>
      </c>
      <c r="J190" s="31">
        <f>'по 6-10'!J190+'по 0,4'!J187</f>
        <v>0</v>
      </c>
      <c r="K190" s="31">
        <f>'по 6-10'!K190+'по 0,4'!K187</f>
        <v>0</v>
      </c>
      <c r="L190" s="31">
        <f>'по 6-10'!L190+'по 0,4'!L187</f>
        <v>0</v>
      </c>
      <c r="M190" s="31">
        <f>'по 6-10'!M190+'по 0,4'!M187</f>
        <v>0</v>
      </c>
      <c r="N190" s="31">
        <f>'по 6-10'!N190+'по 0,4'!N187</f>
        <v>0</v>
      </c>
      <c r="O190" s="31">
        <f>'по 6-10'!O190+'по 0,4'!O187</f>
        <v>0</v>
      </c>
      <c r="P190" s="31">
        <f>'по 6-10'!P190+'по 0,4'!P187</f>
        <v>0</v>
      </c>
      <c r="Q190" s="31">
        <f>'по 6-10'!Q190+'по 0,4'!Q187</f>
        <v>0</v>
      </c>
    </row>
    <row r="191" spans="1:17" ht="12.75" customHeight="1">
      <c r="A191" s="18"/>
      <c r="B191" s="48"/>
      <c r="C191" s="46" t="s">
        <v>257</v>
      </c>
      <c r="D191" s="31">
        <f>'по 6-10'!D191+'по 0,4'!D188</f>
        <v>0</v>
      </c>
      <c r="E191" s="31">
        <f>'по 6-10'!E191+'по 0,4'!E188</f>
        <v>0</v>
      </c>
      <c r="F191" s="31">
        <f>'по 6-10'!F191+'по 0,4'!F188</f>
        <v>0</v>
      </c>
      <c r="G191" s="31">
        <f>'по 6-10'!G191+'по 0,4'!G188</f>
        <v>0</v>
      </c>
      <c r="H191" s="31">
        <f>'по 6-10'!H191+'по 0,4'!H188</f>
        <v>0</v>
      </c>
      <c r="I191" s="31">
        <f>'по 6-10'!I191+'по 0,4'!I188</f>
        <v>0</v>
      </c>
      <c r="J191" s="31">
        <f>'по 6-10'!J191+'по 0,4'!J188</f>
        <v>0</v>
      </c>
      <c r="K191" s="31">
        <f>'по 6-10'!K191+'по 0,4'!K188</f>
        <v>0</v>
      </c>
      <c r="L191" s="31">
        <f>'по 6-10'!L191+'по 0,4'!L188</f>
        <v>0</v>
      </c>
      <c r="M191" s="31">
        <f>'по 6-10'!M191+'по 0,4'!M188</f>
        <v>0</v>
      </c>
      <c r="N191" s="31">
        <f>'по 6-10'!N191+'по 0,4'!N188</f>
        <v>0</v>
      </c>
      <c r="O191" s="31">
        <f>'по 6-10'!O191+'по 0,4'!O188</f>
        <v>0</v>
      </c>
      <c r="P191" s="31">
        <f>'по 6-10'!P191+'по 0,4'!P188</f>
        <v>0</v>
      </c>
      <c r="Q191" s="31">
        <f>'по 6-10'!Q191+'по 0,4'!Q188</f>
        <v>0</v>
      </c>
    </row>
    <row r="192" spans="1:17" ht="12.75" customHeight="1">
      <c r="A192" s="18"/>
      <c r="B192" s="48"/>
      <c r="C192" s="20" t="s">
        <v>30</v>
      </c>
      <c r="D192" s="64">
        <f>SUM(D184:D191)</f>
        <v>1</v>
      </c>
      <c r="E192" s="64">
        <f aca="true" t="shared" si="4" ref="E192:Q192">SUM(E184:E191)</f>
        <v>30</v>
      </c>
      <c r="F192" s="64">
        <f t="shared" si="4"/>
        <v>0</v>
      </c>
      <c r="G192" s="64">
        <f t="shared" si="4"/>
        <v>0</v>
      </c>
      <c r="H192" s="64">
        <f t="shared" si="4"/>
        <v>0</v>
      </c>
      <c r="I192" s="64">
        <f t="shared" si="4"/>
        <v>0</v>
      </c>
      <c r="J192" s="64">
        <f t="shared" si="4"/>
        <v>0</v>
      </c>
      <c r="K192" s="64">
        <f t="shared" si="4"/>
        <v>0</v>
      </c>
      <c r="L192" s="64">
        <f t="shared" si="4"/>
        <v>0</v>
      </c>
      <c r="M192" s="64">
        <f t="shared" si="4"/>
        <v>0</v>
      </c>
      <c r="N192" s="64">
        <f t="shared" si="4"/>
        <v>0</v>
      </c>
      <c r="O192" s="64">
        <f t="shared" si="4"/>
        <v>0</v>
      </c>
      <c r="P192" s="64">
        <f t="shared" si="4"/>
        <v>0</v>
      </c>
      <c r="Q192" s="64">
        <f t="shared" si="4"/>
        <v>0</v>
      </c>
    </row>
    <row r="193" spans="1:17" ht="15">
      <c r="A193" s="18"/>
      <c r="B193" s="48"/>
      <c r="C193" s="55" t="s">
        <v>264</v>
      </c>
      <c r="D193" s="31"/>
      <c r="E193" s="31"/>
      <c r="F193" s="31"/>
      <c r="G193" s="31"/>
      <c r="H193" s="29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421</v>
      </c>
      <c r="D194" s="31">
        <f>'по 6-10'!D194+'по 0,4'!D191</f>
        <v>2</v>
      </c>
      <c r="E194" s="31">
        <f>'по 6-10'!E194+'по 0,4'!E191</f>
        <v>27</v>
      </c>
      <c r="F194" s="31">
        <f>'по 6-10'!F194+'по 0,4'!F191</f>
        <v>0</v>
      </c>
      <c r="G194" s="31">
        <f>'по 6-10'!G194+'по 0,4'!G191</f>
        <v>0</v>
      </c>
      <c r="H194" s="31">
        <f>'по 6-10'!H194+'по 0,4'!H191</f>
        <v>0</v>
      </c>
      <c r="I194" s="31">
        <f>'по 6-10'!I194+'по 0,4'!I191</f>
        <v>0</v>
      </c>
      <c r="J194" s="31">
        <f>'по 6-10'!J194+'по 0,4'!J191</f>
        <v>0</v>
      </c>
      <c r="K194" s="31">
        <f>'по 6-10'!K194+'по 0,4'!K191</f>
        <v>0</v>
      </c>
      <c r="L194" s="31">
        <f>'по 6-10'!L194+'по 0,4'!L191</f>
        <v>0</v>
      </c>
      <c r="M194" s="31">
        <f>'по 6-10'!M194+'по 0,4'!M191</f>
        <v>0</v>
      </c>
      <c r="N194" s="31">
        <f>'по 6-10'!N194+'по 0,4'!N191</f>
        <v>0</v>
      </c>
      <c r="O194" s="31">
        <f>'по 6-10'!O194+'по 0,4'!O191</f>
        <v>0</v>
      </c>
      <c r="P194" s="31">
        <f>'по 6-10'!P194+'по 0,4'!P191</f>
        <v>0</v>
      </c>
      <c r="Q194" s="31">
        <f>'по 6-10'!Q194+'по 0,4'!Q191</f>
        <v>0</v>
      </c>
    </row>
    <row r="195" spans="1:17" ht="12.75" customHeight="1">
      <c r="A195" s="18"/>
      <c r="B195" s="48"/>
      <c r="C195" s="46" t="s">
        <v>422</v>
      </c>
      <c r="D195" s="31">
        <f>'по 6-10'!D195+'по 0,4'!D192</f>
        <v>0</v>
      </c>
      <c r="E195" s="31">
        <f>'по 6-10'!E195+'по 0,4'!E192</f>
        <v>0</v>
      </c>
      <c r="F195" s="31">
        <f>'по 6-10'!F195+'по 0,4'!F192</f>
        <v>0</v>
      </c>
      <c r="G195" s="31">
        <f>'по 6-10'!G195+'по 0,4'!G192</f>
        <v>0</v>
      </c>
      <c r="H195" s="31">
        <f>'по 6-10'!H195+'по 0,4'!H192</f>
        <v>0</v>
      </c>
      <c r="I195" s="31">
        <f>'по 6-10'!I195+'по 0,4'!I192</f>
        <v>0</v>
      </c>
      <c r="J195" s="31">
        <f>'по 6-10'!J195+'по 0,4'!J192</f>
        <v>0</v>
      </c>
      <c r="K195" s="31">
        <f>'по 6-10'!K195+'по 0,4'!K192</f>
        <v>0</v>
      </c>
      <c r="L195" s="31">
        <f>'по 6-10'!L195+'по 0,4'!L192</f>
        <v>0</v>
      </c>
      <c r="M195" s="31">
        <f>'по 6-10'!M195+'по 0,4'!M192</f>
        <v>0</v>
      </c>
      <c r="N195" s="31">
        <f>'по 6-10'!N195+'по 0,4'!N192</f>
        <v>0</v>
      </c>
      <c r="O195" s="31">
        <f>'по 6-10'!O195+'по 0,4'!O192</f>
        <v>0</v>
      </c>
      <c r="P195" s="31">
        <f>'по 6-10'!P195+'по 0,4'!P192</f>
        <v>0</v>
      </c>
      <c r="Q195" s="31">
        <f>'по 6-10'!Q195+'по 0,4'!Q192</f>
        <v>0</v>
      </c>
    </row>
    <row r="196" spans="1:17" ht="12.75" customHeight="1">
      <c r="A196" s="18"/>
      <c r="B196" s="48"/>
      <c r="C196" s="46" t="s">
        <v>423</v>
      </c>
      <c r="D196" s="31">
        <f>'по 6-10'!D196+'по 0,4'!D193</f>
        <v>0</v>
      </c>
      <c r="E196" s="31">
        <f>'по 6-10'!E196+'по 0,4'!E193</f>
        <v>0</v>
      </c>
      <c r="F196" s="31">
        <f>'по 6-10'!F196+'по 0,4'!F193</f>
        <v>0</v>
      </c>
      <c r="G196" s="31">
        <f>'по 6-10'!G196+'по 0,4'!G193</f>
        <v>0</v>
      </c>
      <c r="H196" s="31">
        <f>'по 6-10'!H196+'по 0,4'!H193</f>
        <v>0</v>
      </c>
      <c r="I196" s="31">
        <f>'по 6-10'!I196+'по 0,4'!I193</f>
        <v>0</v>
      </c>
      <c r="J196" s="31">
        <f>'по 6-10'!J196+'по 0,4'!J193</f>
        <v>0</v>
      </c>
      <c r="K196" s="31">
        <f>'по 6-10'!K196+'по 0,4'!K193</f>
        <v>0</v>
      </c>
      <c r="L196" s="31">
        <f>'по 6-10'!L196+'по 0,4'!L193</f>
        <v>0</v>
      </c>
      <c r="M196" s="31">
        <f>'по 6-10'!M196+'по 0,4'!M193</f>
        <v>0</v>
      </c>
      <c r="N196" s="31">
        <f>'по 6-10'!N196+'по 0,4'!N193</f>
        <v>0</v>
      </c>
      <c r="O196" s="31">
        <f>'по 6-10'!O196+'по 0,4'!O193</f>
        <v>0</v>
      </c>
      <c r="P196" s="31">
        <f>'по 6-10'!P196+'по 0,4'!P193</f>
        <v>0</v>
      </c>
      <c r="Q196" s="31">
        <f>'по 6-10'!Q196+'по 0,4'!Q193</f>
        <v>0</v>
      </c>
    </row>
    <row r="197" spans="1:17" ht="12.75" customHeight="1">
      <c r="A197" s="18"/>
      <c r="B197" s="48"/>
      <c r="C197" s="46" t="s">
        <v>262</v>
      </c>
      <c r="D197" s="31">
        <f>'по 6-10'!D197+'по 0,4'!D194</f>
        <v>0</v>
      </c>
      <c r="E197" s="31">
        <f>'по 6-10'!E197+'по 0,4'!E194</f>
        <v>0</v>
      </c>
      <c r="F197" s="31">
        <f>'по 6-10'!F197+'по 0,4'!F194</f>
        <v>0</v>
      </c>
      <c r="G197" s="31">
        <f>'по 6-10'!G197+'по 0,4'!G194</f>
        <v>0</v>
      </c>
      <c r="H197" s="31">
        <f>'по 6-10'!H197+'по 0,4'!H194</f>
        <v>0</v>
      </c>
      <c r="I197" s="31">
        <f>'по 6-10'!I197+'по 0,4'!I194</f>
        <v>0</v>
      </c>
      <c r="J197" s="31">
        <f>'по 6-10'!J197+'по 0,4'!J194</f>
        <v>0</v>
      </c>
      <c r="K197" s="31">
        <f>'по 6-10'!K197+'по 0,4'!K194</f>
        <v>0</v>
      </c>
      <c r="L197" s="31">
        <f>'по 6-10'!L197+'по 0,4'!L194</f>
        <v>0</v>
      </c>
      <c r="M197" s="31">
        <f>'по 6-10'!M197+'по 0,4'!M194</f>
        <v>0</v>
      </c>
      <c r="N197" s="31">
        <f>'по 6-10'!N197+'по 0,4'!N194</f>
        <v>0</v>
      </c>
      <c r="O197" s="31">
        <f>'по 6-10'!O197+'по 0,4'!O194</f>
        <v>0</v>
      </c>
      <c r="P197" s="31">
        <f>'по 6-10'!P197+'по 0,4'!P194</f>
        <v>0</v>
      </c>
      <c r="Q197" s="31">
        <f>'по 6-10'!Q197+'по 0,4'!Q194</f>
        <v>0</v>
      </c>
    </row>
    <row r="198" spans="1:17" ht="12.75" customHeight="1">
      <c r="A198" s="18"/>
      <c r="B198" s="48"/>
      <c r="C198" s="46" t="s">
        <v>431</v>
      </c>
      <c r="D198" s="31">
        <f>'по 6-10'!D198+'по 0,4'!D195</f>
        <v>1</v>
      </c>
      <c r="E198" s="31">
        <f>'по 6-10'!E198+'по 0,4'!E195</f>
        <v>15</v>
      </c>
      <c r="F198" s="31">
        <f>'по 6-10'!F198+'по 0,4'!F195</f>
        <v>1</v>
      </c>
      <c r="G198" s="31">
        <f>'по 6-10'!G198+'по 0,4'!G195</f>
        <v>15</v>
      </c>
      <c r="H198" s="31">
        <f>'по 6-10'!H198+'по 0,4'!H195</f>
        <v>0</v>
      </c>
      <c r="I198" s="31">
        <f>'по 6-10'!I198+'по 0,4'!I195</f>
        <v>0</v>
      </c>
      <c r="J198" s="31">
        <f>'по 6-10'!J198+'по 0,4'!J195</f>
        <v>0</v>
      </c>
      <c r="K198" s="31">
        <f>'по 6-10'!K198+'по 0,4'!K195</f>
        <v>0</v>
      </c>
      <c r="L198" s="31">
        <f>'по 6-10'!L198+'по 0,4'!L195</f>
        <v>0</v>
      </c>
      <c r="M198" s="31">
        <f>'по 6-10'!M198+'по 0,4'!M195</f>
        <v>0</v>
      </c>
      <c r="N198" s="31">
        <f>'по 6-10'!N198+'по 0,4'!N195</f>
        <v>0</v>
      </c>
      <c r="O198" s="31">
        <f>'по 6-10'!O198+'по 0,4'!O195</f>
        <v>0</v>
      </c>
      <c r="P198" s="31">
        <f>'по 6-10'!P198+'по 0,4'!P195</f>
        <v>0</v>
      </c>
      <c r="Q198" s="31">
        <f>'по 6-10'!Q198+'по 0,4'!Q195</f>
        <v>0</v>
      </c>
    </row>
    <row r="199" spans="1:17" ht="12.75" customHeight="1">
      <c r="A199" s="18"/>
      <c r="B199" s="48"/>
      <c r="C199" s="46" t="s">
        <v>263</v>
      </c>
      <c r="D199" s="31">
        <f>'по 6-10'!D199+'по 0,4'!D196</f>
        <v>3</v>
      </c>
      <c r="E199" s="31">
        <f>'по 6-10'!E199+'по 0,4'!E196</f>
        <v>175</v>
      </c>
      <c r="F199" s="31">
        <f>'по 6-10'!F199+'по 0,4'!F196</f>
        <v>0</v>
      </c>
      <c r="G199" s="31">
        <f>'по 6-10'!G199+'по 0,4'!G196</f>
        <v>0</v>
      </c>
      <c r="H199" s="31">
        <f>'по 6-10'!H199+'по 0,4'!H196</f>
        <v>0</v>
      </c>
      <c r="I199" s="31">
        <f>'по 6-10'!I199+'по 0,4'!I196</f>
        <v>0</v>
      </c>
      <c r="J199" s="31">
        <f>'по 6-10'!J199+'по 0,4'!J196</f>
        <v>0</v>
      </c>
      <c r="K199" s="31">
        <f>'по 6-10'!K199+'по 0,4'!K196</f>
        <v>0</v>
      </c>
      <c r="L199" s="31">
        <f>'по 6-10'!L199+'по 0,4'!L196</f>
        <v>0</v>
      </c>
      <c r="M199" s="31">
        <f>'по 6-10'!M199+'по 0,4'!M196</f>
        <v>0</v>
      </c>
      <c r="N199" s="31">
        <f>'по 6-10'!N199+'по 0,4'!N196</f>
        <v>0</v>
      </c>
      <c r="O199" s="31">
        <f>'по 6-10'!O199+'по 0,4'!O196</f>
        <v>0</v>
      </c>
      <c r="P199" s="31">
        <f>'по 6-10'!P199+'по 0,4'!P196</f>
        <v>0</v>
      </c>
      <c r="Q199" s="31">
        <f>'по 6-10'!Q199+'по 0,4'!Q196</f>
        <v>0</v>
      </c>
    </row>
    <row r="200" spans="1:17" ht="12.75" customHeight="1">
      <c r="A200" s="18"/>
      <c r="B200" s="18"/>
      <c r="C200" s="65" t="s">
        <v>30</v>
      </c>
      <c r="D200" s="64">
        <f>SUM(D194:D199)</f>
        <v>6</v>
      </c>
      <c r="E200" s="64">
        <f aca="true" t="shared" si="5" ref="E200:Q200">SUM(E194:E199)</f>
        <v>217</v>
      </c>
      <c r="F200" s="64">
        <f t="shared" si="5"/>
        <v>1</v>
      </c>
      <c r="G200" s="64">
        <f t="shared" si="5"/>
        <v>15</v>
      </c>
      <c r="H200" s="64">
        <f t="shared" si="5"/>
        <v>0</v>
      </c>
      <c r="I200" s="64">
        <f t="shared" si="5"/>
        <v>0</v>
      </c>
      <c r="J200" s="64">
        <f t="shared" si="5"/>
        <v>0</v>
      </c>
      <c r="K200" s="64">
        <f t="shared" si="5"/>
        <v>0</v>
      </c>
      <c r="L200" s="64">
        <f t="shared" si="5"/>
        <v>0</v>
      </c>
      <c r="M200" s="64">
        <f t="shared" si="5"/>
        <v>0</v>
      </c>
      <c r="N200" s="64">
        <f t="shared" si="5"/>
        <v>0</v>
      </c>
      <c r="O200" s="64">
        <f t="shared" si="5"/>
        <v>0</v>
      </c>
      <c r="P200" s="64">
        <f t="shared" si="5"/>
        <v>0</v>
      </c>
      <c r="Q200" s="64">
        <f t="shared" si="5"/>
        <v>0</v>
      </c>
    </row>
    <row r="201" spans="1:17" ht="15">
      <c r="A201" s="18"/>
      <c r="B201" s="18"/>
      <c r="C201" s="47" t="s">
        <v>302</v>
      </c>
      <c r="D201" s="31"/>
      <c r="E201" s="31"/>
      <c r="F201" s="31"/>
      <c r="G201" s="31"/>
      <c r="H201" s="29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424</v>
      </c>
      <c r="D202" s="31">
        <f>'по 6-10'!D202+'по 0,4'!D199</f>
        <v>0</v>
      </c>
      <c r="E202" s="31">
        <f>'по 6-10'!E202+'по 0,4'!E199</f>
        <v>0</v>
      </c>
      <c r="F202" s="31">
        <f>'по 6-10'!F202+'по 0,4'!F199</f>
        <v>0</v>
      </c>
      <c r="G202" s="31">
        <f>'по 6-10'!G202+'по 0,4'!G199</f>
        <v>0</v>
      </c>
      <c r="H202" s="31">
        <f>'по 6-10'!H202+'по 0,4'!H199</f>
        <v>0</v>
      </c>
      <c r="I202" s="31">
        <f>'по 6-10'!I202+'по 0,4'!I199</f>
        <v>0</v>
      </c>
      <c r="J202" s="31">
        <f>'по 6-10'!J202+'по 0,4'!J199</f>
        <v>0</v>
      </c>
      <c r="K202" s="31">
        <f>'по 6-10'!K202+'по 0,4'!K199</f>
        <v>0</v>
      </c>
      <c r="L202" s="31">
        <f>'по 6-10'!L202+'по 0,4'!L199</f>
        <v>0</v>
      </c>
      <c r="M202" s="31">
        <f>'по 6-10'!M202+'по 0,4'!M199</f>
        <v>0</v>
      </c>
      <c r="N202" s="31">
        <f>'по 6-10'!N202+'по 0,4'!N199</f>
        <v>0</v>
      </c>
      <c r="O202" s="31">
        <f>'по 6-10'!O202+'по 0,4'!O199</f>
        <v>0</v>
      </c>
      <c r="P202" s="31">
        <f>'по 6-10'!P202+'по 0,4'!P199</f>
        <v>0</v>
      </c>
      <c r="Q202" s="31">
        <f>'по 6-10'!Q202+'по 0,4'!Q199</f>
        <v>0</v>
      </c>
    </row>
    <row r="203" spans="1:17" ht="12.75" customHeight="1">
      <c r="A203" s="18"/>
      <c r="B203" s="48"/>
      <c r="C203" s="98" t="s">
        <v>376</v>
      </c>
      <c r="D203" s="31">
        <f>'по 6-10'!D203+'по 0,4'!D200</f>
        <v>0</v>
      </c>
      <c r="E203" s="31">
        <f>'по 6-10'!E203+'по 0,4'!E200</f>
        <v>0</v>
      </c>
      <c r="F203" s="31">
        <f>'по 6-10'!F203+'по 0,4'!F200</f>
        <v>0</v>
      </c>
      <c r="G203" s="31">
        <f>'по 6-10'!G203+'по 0,4'!G200</f>
        <v>0</v>
      </c>
      <c r="H203" s="31">
        <f>'по 6-10'!H203+'по 0,4'!H200</f>
        <v>0</v>
      </c>
      <c r="I203" s="31">
        <f>'по 6-10'!I203+'по 0,4'!I200</f>
        <v>0</v>
      </c>
      <c r="J203" s="31">
        <f>'по 6-10'!J203+'по 0,4'!J200</f>
        <v>0</v>
      </c>
      <c r="K203" s="31">
        <f>'по 6-10'!K203+'по 0,4'!K200</f>
        <v>0</v>
      </c>
      <c r="L203" s="31">
        <f>'по 6-10'!L203+'по 0,4'!L200</f>
        <v>0</v>
      </c>
      <c r="M203" s="31">
        <f>'по 6-10'!M203+'по 0,4'!M200</f>
        <v>0</v>
      </c>
      <c r="N203" s="31">
        <f>'по 6-10'!N203+'по 0,4'!N200</f>
        <v>0</v>
      </c>
      <c r="O203" s="31">
        <f>'по 6-10'!O203+'по 0,4'!O200</f>
        <v>0</v>
      </c>
      <c r="P203" s="31">
        <f>'по 6-10'!P203+'по 0,4'!P200</f>
        <v>0</v>
      </c>
      <c r="Q203" s="31">
        <f>'по 6-10'!Q203+'по 0,4'!Q200</f>
        <v>0</v>
      </c>
    </row>
    <row r="204" spans="1:17" ht="12.75" customHeight="1">
      <c r="A204" s="18"/>
      <c r="B204" s="48"/>
      <c r="C204" s="46" t="s">
        <v>267</v>
      </c>
      <c r="D204" s="31">
        <f>'по 6-10'!D204+'по 0,4'!D201</f>
        <v>0</v>
      </c>
      <c r="E204" s="31">
        <f>'по 6-10'!E204+'по 0,4'!E201</f>
        <v>0</v>
      </c>
      <c r="F204" s="31">
        <f>'по 6-10'!F204+'по 0,4'!F201</f>
        <v>0</v>
      </c>
      <c r="G204" s="31">
        <f>'по 6-10'!G204+'по 0,4'!G201</f>
        <v>0</v>
      </c>
      <c r="H204" s="31">
        <f>'по 6-10'!H204+'по 0,4'!H201</f>
        <v>0</v>
      </c>
      <c r="I204" s="31">
        <f>'по 6-10'!I204+'по 0,4'!I201</f>
        <v>0</v>
      </c>
      <c r="J204" s="31">
        <f>'по 6-10'!J204+'по 0,4'!J201</f>
        <v>0</v>
      </c>
      <c r="K204" s="31">
        <f>'по 6-10'!K204+'по 0,4'!K201</f>
        <v>0</v>
      </c>
      <c r="L204" s="31">
        <f>'по 6-10'!L204+'по 0,4'!L201</f>
        <v>0</v>
      </c>
      <c r="M204" s="31">
        <f>'по 6-10'!M204+'по 0,4'!M201</f>
        <v>0</v>
      </c>
      <c r="N204" s="31">
        <f>'по 6-10'!N204+'по 0,4'!N201</f>
        <v>0</v>
      </c>
      <c r="O204" s="31">
        <f>'по 6-10'!O204+'по 0,4'!O201</f>
        <v>0</v>
      </c>
      <c r="P204" s="31">
        <f>'по 6-10'!P204+'по 0,4'!P201</f>
        <v>0</v>
      </c>
      <c r="Q204" s="31">
        <f>'по 6-10'!Q204+'по 0,4'!Q201</f>
        <v>0</v>
      </c>
    </row>
    <row r="205" spans="1:17" ht="12.75" customHeight="1">
      <c r="A205" s="18"/>
      <c r="B205" s="48"/>
      <c r="C205" s="46" t="s">
        <v>377</v>
      </c>
      <c r="D205" s="31">
        <f>'по 6-10'!D205+'по 0,4'!D202</f>
        <v>4</v>
      </c>
      <c r="E205" s="31">
        <f>'по 6-10'!E205+'по 0,4'!E202</f>
        <v>114</v>
      </c>
      <c r="F205" s="31">
        <f>'по 6-10'!F205+'по 0,4'!F202</f>
        <v>0</v>
      </c>
      <c r="G205" s="31">
        <f>'по 6-10'!G205+'по 0,4'!G202</f>
        <v>0</v>
      </c>
      <c r="H205" s="31">
        <f>'по 6-10'!H205+'по 0,4'!H202</f>
        <v>0</v>
      </c>
      <c r="I205" s="31">
        <f>'по 6-10'!I205+'по 0,4'!I202</f>
        <v>0</v>
      </c>
      <c r="J205" s="31">
        <f>'по 6-10'!J205+'по 0,4'!J202</f>
        <v>0</v>
      </c>
      <c r="K205" s="31">
        <f>'по 6-10'!K205+'по 0,4'!K202</f>
        <v>0</v>
      </c>
      <c r="L205" s="31">
        <f>'по 6-10'!L205+'по 0,4'!L202</f>
        <v>0</v>
      </c>
      <c r="M205" s="31">
        <f>'по 6-10'!M205+'по 0,4'!M202</f>
        <v>0</v>
      </c>
      <c r="N205" s="31">
        <f>'по 6-10'!N205+'по 0,4'!N202</f>
        <v>0</v>
      </c>
      <c r="O205" s="31">
        <f>'по 6-10'!O205+'по 0,4'!O202</f>
        <v>0</v>
      </c>
      <c r="P205" s="31">
        <f>'по 6-10'!P205+'по 0,4'!P202</f>
        <v>0</v>
      </c>
      <c r="Q205" s="31">
        <f>'по 6-10'!Q205+'по 0,4'!Q202</f>
        <v>0</v>
      </c>
    </row>
    <row r="206" spans="1:17" ht="12.75" customHeight="1">
      <c r="A206" s="18"/>
      <c r="B206" s="48"/>
      <c r="C206" s="46" t="s">
        <v>378</v>
      </c>
      <c r="D206" s="31">
        <f>'по 6-10'!D206+'по 0,4'!D203</f>
        <v>1</v>
      </c>
      <c r="E206" s="31">
        <f>'по 6-10'!E206+'по 0,4'!E203</f>
        <v>20</v>
      </c>
      <c r="F206" s="31">
        <f>'по 6-10'!F206+'по 0,4'!F203</f>
        <v>0</v>
      </c>
      <c r="G206" s="31">
        <f>'по 6-10'!G206+'по 0,4'!G203</f>
        <v>0</v>
      </c>
      <c r="H206" s="31">
        <f>'по 6-10'!H206+'по 0,4'!H203</f>
        <v>0</v>
      </c>
      <c r="I206" s="31">
        <f>'по 6-10'!I206+'по 0,4'!I203</f>
        <v>0</v>
      </c>
      <c r="J206" s="31">
        <f>'по 6-10'!J206+'по 0,4'!J203</f>
        <v>0</v>
      </c>
      <c r="K206" s="31">
        <f>'по 6-10'!K206+'по 0,4'!K203</f>
        <v>0</v>
      </c>
      <c r="L206" s="31">
        <f>'по 6-10'!L206+'по 0,4'!L203</f>
        <v>0</v>
      </c>
      <c r="M206" s="31">
        <f>'по 6-10'!M206+'по 0,4'!M203</f>
        <v>0</v>
      </c>
      <c r="N206" s="31">
        <f>'по 6-10'!N206+'по 0,4'!N203</f>
        <v>0</v>
      </c>
      <c r="O206" s="31">
        <f>'по 6-10'!O206+'по 0,4'!O203</f>
        <v>0</v>
      </c>
      <c r="P206" s="31">
        <f>'по 6-10'!P206+'по 0,4'!P203</f>
        <v>0</v>
      </c>
      <c r="Q206" s="31">
        <f>'по 6-10'!Q206+'по 0,4'!Q203</f>
        <v>0</v>
      </c>
    </row>
    <row r="207" spans="1:17" ht="12.75" customHeight="1">
      <c r="A207" s="18"/>
      <c r="B207" s="48"/>
      <c r="C207" s="46" t="s">
        <v>270</v>
      </c>
      <c r="D207" s="31">
        <f>'по 6-10'!D207+'по 0,4'!D204</f>
        <v>0</v>
      </c>
      <c r="E207" s="31">
        <f>'по 6-10'!E207+'по 0,4'!E204</f>
        <v>0</v>
      </c>
      <c r="F207" s="31">
        <f>'по 6-10'!F207+'по 0,4'!F204</f>
        <v>0</v>
      </c>
      <c r="G207" s="31">
        <f>'по 6-10'!G207+'по 0,4'!G204</f>
        <v>0</v>
      </c>
      <c r="H207" s="31">
        <f>'по 6-10'!H207+'по 0,4'!H204</f>
        <v>0</v>
      </c>
      <c r="I207" s="31">
        <f>'по 6-10'!I207+'по 0,4'!I204</f>
        <v>0</v>
      </c>
      <c r="J207" s="31">
        <f>'по 6-10'!J207+'по 0,4'!J204</f>
        <v>0</v>
      </c>
      <c r="K207" s="31">
        <f>'по 6-10'!K207+'по 0,4'!K204</f>
        <v>0</v>
      </c>
      <c r="L207" s="31">
        <f>'по 6-10'!L207+'по 0,4'!L204</f>
        <v>0</v>
      </c>
      <c r="M207" s="31">
        <f>'по 6-10'!M207+'по 0,4'!M204</f>
        <v>0</v>
      </c>
      <c r="N207" s="31">
        <f>'по 6-10'!N207+'по 0,4'!N204</f>
        <v>0</v>
      </c>
      <c r="O207" s="31">
        <f>'по 6-10'!O207+'по 0,4'!O204</f>
        <v>0</v>
      </c>
      <c r="P207" s="31">
        <f>'по 6-10'!P207+'по 0,4'!P204</f>
        <v>0</v>
      </c>
      <c r="Q207" s="31">
        <f>'по 6-10'!Q207+'по 0,4'!Q204</f>
        <v>0</v>
      </c>
    </row>
    <row r="208" spans="1:17" ht="12.75" customHeight="1">
      <c r="A208" s="18"/>
      <c r="B208" s="48"/>
      <c r="C208" s="46" t="s">
        <v>379</v>
      </c>
      <c r="D208" s="31">
        <f>'по 6-10'!D208+'по 0,4'!D205</f>
        <v>1</v>
      </c>
      <c r="E208" s="31">
        <f>'по 6-10'!E208+'по 0,4'!E205</f>
        <v>760</v>
      </c>
      <c r="F208" s="31">
        <f>'по 6-10'!F208+'по 0,4'!F205</f>
        <v>0</v>
      </c>
      <c r="G208" s="31">
        <f>'по 6-10'!G208+'по 0,4'!G205</f>
        <v>0</v>
      </c>
      <c r="H208" s="31">
        <f>'по 6-10'!H208+'по 0,4'!H205</f>
        <v>0</v>
      </c>
      <c r="I208" s="31">
        <f>'по 6-10'!I208+'по 0,4'!I205</f>
        <v>0</v>
      </c>
      <c r="J208" s="31">
        <f>'по 6-10'!J208+'по 0,4'!J205</f>
        <v>0</v>
      </c>
      <c r="K208" s="31">
        <f>'по 6-10'!K208+'по 0,4'!K205</f>
        <v>0</v>
      </c>
      <c r="L208" s="31">
        <f>'по 6-10'!L208+'по 0,4'!L205</f>
        <v>0</v>
      </c>
      <c r="M208" s="31">
        <f>'по 6-10'!M208+'по 0,4'!M205</f>
        <v>0</v>
      </c>
      <c r="N208" s="31">
        <f>'по 6-10'!N208+'по 0,4'!N205</f>
        <v>0</v>
      </c>
      <c r="O208" s="31">
        <f>'по 6-10'!O208+'по 0,4'!O205</f>
        <v>0</v>
      </c>
      <c r="P208" s="31">
        <f>'по 6-10'!P208+'по 0,4'!P205</f>
        <v>0</v>
      </c>
      <c r="Q208" s="31">
        <f>'по 6-10'!Q208+'по 0,4'!Q205</f>
        <v>0</v>
      </c>
    </row>
    <row r="209" spans="1:17" ht="12.75" customHeight="1">
      <c r="A209" s="18"/>
      <c r="B209" s="48"/>
      <c r="C209" s="46" t="s">
        <v>380</v>
      </c>
      <c r="D209" s="31">
        <f>'по 6-10'!D209+'по 0,4'!D206</f>
        <v>1</v>
      </c>
      <c r="E209" s="31">
        <f>'по 6-10'!E209+'по 0,4'!E206</f>
        <v>5</v>
      </c>
      <c r="F209" s="31">
        <f>'по 6-10'!F209+'по 0,4'!F206</f>
        <v>0</v>
      </c>
      <c r="G209" s="31">
        <f>'по 6-10'!G209+'по 0,4'!G206</f>
        <v>0</v>
      </c>
      <c r="H209" s="31">
        <f>'по 6-10'!H209+'по 0,4'!H206</f>
        <v>0</v>
      </c>
      <c r="I209" s="31">
        <f>'по 6-10'!I209+'по 0,4'!I206</f>
        <v>0</v>
      </c>
      <c r="J209" s="31">
        <f>'по 6-10'!J209+'по 0,4'!J206</f>
        <v>0</v>
      </c>
      <c r="K209" s="31">
        <f>'по 6-10'!K209+'по 0,4'!K206</f>
        <v>0</v>
      </c>
      <c r="L209" s="31">
        <f>'по 6-10'!L209+'по 0,4'!L206</f>
        <v>0</v>
      </c>
      <c r="M209" s="31">
        <f>'по 6-10'!M209+'по 0,4'!M206</f>
        <v>0</v>
      </c>
      <c r="N209" s="31">
        <f>'по 6-10'!N209+'по 0,4'!N206</f>
        <v>0</v>
      </c>
      <c r="O209" s="31">
        <f>'по 6-10'!O209+'по 0,4'!O206</f>
        <v>0</v>
      </c>
      <c r="P209" s="31">
        <f>'по 6-10'!P209+'по 0,4'!P206</f>
        <v>0</v>
      </c>
      <c r="Q209" s="31">
        <f>'по 6-10'!Q209+'по 0,4'!Q206</f>
        <v>0</v>
      </c>
    </row>
    <row r="210" spans="1:17" ht="12.75" customHeight="1">
      <c r="A210" s="18"/>
      <c r="B210" s="48"/>
      <c r="C210" s="46" t="s">
        <v>273</v>
      </c>
      <c r="D210" s="31">
        <f>'по 6-10'!D210+'по 0,4'!D207</f>
        <v>3</v>
      </c>
      <c r="E210" s="31">
        <f>'по 6-10'!E210+'по 0,4'!E207</f>
        <v>380</v>
      </c>
      <c r="F210" s="31">
        <f>'по 6-10'!F210+'по 0,4'!F207</f>
        <v>0</v>
      </c>
      <c r="G210" s="31">
        <f>'по 6-10'!G210+'по 0,4'!G207</f>
        <v>0</v>
      </c>
      <c r="H210" s="31">
        <f>'по 6-10'!H210+'по 0,4'!H207</f>
        <v>0</v>
      </c>
      <c r="I210" s="31">
        <f>'по 6-10'!I210+'по 0,4'!I207</f>
        <v>0</v>
      </c>
      <c r="J210" s="31">
        <f>'по 6-10'!J210+'по 0,4'!J207</f>
        <v>0</v>
      </c>
      <c r="K210" s="31">
        <f>'по 6-10'!K210+'по 0,4'!K207</f>
        <v>0</v>
      </c>
      <c r="L210" s="31">
        <f>'по 6-10'!L210+'по 0,4'!L207</f>
        <v>0</v>
      </c>
      <c r="M210" s="31">
        <f>'по 6-10'!M210+'по 0,4'!M207</f>
        <v>0</v>
      </c>
      <c r="N210" s="31">
        <f>'по 6-10'!N210+'по 0,4'!N207</f>
        <v>0</v>
      </c>
      <c r="O210" s="31">
        <f>'по 6-10'!O210+'по 0,4'!O207</f>
        <v>0</v>
      </c>
      <c r="P210" s="31">
        <f>'по 6-10'!P210+'по 0,4'!P207</f>
        <v>0</v>
      </c>
      <c r="Q210" s="31">
        <f>'по 6-10'!Q210+'по 0,4'!Q207</f>
        <v>0</v>
      </c>
    </row>
    <row r="211" spans="1:17" ht="12.75" customHeight="1">
      <c r="A211" s="18"/>
      <c r="B211" s="48"/>
      <c r="C211" s="46" t="s">
        <v>274</v>
      </c>
      <c r="D211" s="31">
        <f>'по 6-10'!D211+'по 0,4'!D208</f>
        <v>2</v>
      </c>
      <c r="E211" s="31">
        <f>'по 6-10'!E211+'по 0,4'!E208</f>
        <v>30</v>
      </c>
      <c r="F211" s="31">
        <f>'по 6-10'!F211+'по 0,4'!F208</f>
        <v>0</v>
      </c>
      <c r="G211" s="31">
        <f>'по 6-10'!G211+'по 0,4'!G208</f>
        <v>0</v>
      </c>
      <c r="H211" s="31">
        <f>'по 6-10'!H211+'по 0,4'!H208</f>
        <v>0</v>
      </c>
      <c r="I211" s="31">
        <f>'по 6-10'!I211+'по 0,4'!I208</f>
        <v>0</v>
      </c>
      <c r="J211" s="31">
        <f>'по 6-10'!J211+'по 0,4'!J208</f>
        <v>0</v>
      </c>
      <c r="K211" s="31">
        <f>'по 6-10'!K211+'по 0,4'!K208</f>
        <v>0</v>
      </c>
      <c r="L211" s="31">
        <f>'по 6-10'!L211+'по 0,4'!L208</f>
        <v>0</v>
      </c>
      <c r="M211" s="31">
        <f>'по 6-10'!M211+'по 0,4'!M208</f>
        <v>0</v>
      </c>
      <c r="N211" s="31">
        <f>'по 6-10'!N211+'по 0,4'!N208</f>
        <v>0</v>
      </c>
      <c r="O211" s="31">
        <f>'по 6-10'!O211+'по 0,4'!O208</f>
        <v>0</v>
      </c>
      <c r="P211" s="31">
        <f>'по 6-10'!P211+'по 0,4'!P208</f>
        <v>0</v>
      </c>
      <c r="Q211" s="31">
        <f>'по 6-10'!Q211+'по 0,4'!Q208</f>
        <v>0</v>
      </c>
    </row>
    <row r="212" spans="1:17" ht="12.75" customHeight="1">
      <c r="A212" s="18"/>
      <c r="B212" s="48"/>
      <c r="C212" s="46" t="s">
        <v>275</v>
      </c>
      <c r="D212" s="31">
        <f>'по 6-10'!D212+'по 0,4'!D209</f>
        <v>0</v>
      </c>
      <c r="E212" s="31">
        <f>'по 6-10'!E212+'по 0,4'!E209</f>
        <v>0</v>
      </c>
      <c r="F212" s="31">
        <f>'по 6-10'!F212+'по 0,4'!F209</f>
        <v>0</v>
      </c>
      <c r="G212" s="31">
        <f>'по 6-10'!G212+'по 0,4'!G209</f>
        <v>0</v>
      </c>
      <c r="H212" s="31">
        <f>'по 6-10'!H212+'по 0,4'!H209</f>
        <v>0</v>
      </c>
      <c r="I212" s="31">
        <f>'по 6-10'!I212+'по 0,4'!I209</f>
        <v>0</v>
      </c>
      <c r="J212" s="31">
        <f>'по 6-10'!J212+'по 0,4'!J209</f>
        <v>0</v>
      </c>
      <c r="K212" s="31">
        <f>'по 6-10'!K212+'по 0,4'!K209</f>
        <v>0</v>
      </c>
      <c r="L212" s="31">
        <f>'по 6-10'!L212+'по 0,4'!L209</f>
        <v>0</v>
      </c>
      <c r="M212" s="31">
        <f>'по 6-10'!M212+'по 0,4'!M209</f>
        <v>0</v>
      </c>
      <c r="N212" s="31">
        <f>'по 6-10'!N212+'по 0,4'!N209</f>
        <v>0</v>
      </c>
      <c r="O212" s="31">
        <f>'по 6-10'!O212+'по 0,4'!O209</f>
        <v>0</v>
      </c>
      <c r="P212" s="31">
        <f>'по 6-10'!P212+'по 0,4'!P209</f>
        <v>0</v>
      </c>
      <c r="Q212" s="31">
        <f>'по 6-10'!Q212+'по 0,4'!Q209</f>
        <v>0</v>
      </c>
    </row>
    <row r="213" spans="1:17" ht="12.75" customHeight="1">
      <c r="A213" s="18"/>
      <c r="B213" s="48"/>
      <c r="C213" s="46" t="s">
        <v>276</v>
      </c>
      <c r="D213" s="31">
        <f>'по 6-10'!D213+'по 0,4'!D210</f>
        <v>1</v>
      </c>
      <c r="E213" s="31">
        <f>'по 6-10'!E213+'по 0,4'!E210</f>
        <v>10</v>
      </c>
      <c r="F213" s="31">
        <f>'по 6-10'!F213+'по 0,4'!F210</f>
        <v>0</v>
      </c>
      <c r="G213" s="31">
        <f>'по 6-10'!G213+'по 0,4'!G210</f>
        <v>0</v>
      </c>
      <c r="H213" s="31">
        <f>'по 6-10'!H213+'по 0,4'!H210</f>
        <v>0</v>
      </c>
      <c r="I213" s="31">
        <f>'по 6-10'!I213+'по 0,4'!I210</f>
        <v>0</v>
      </c>
      <c r="J213" s="31">
        <f>'по 6-10'!J213+'по 0,4'!J210</f>
        <v>0</v>
      </c>
      <c r="K213" s="31">
        <f>'по 6-10'!K213+'по 0,4'!K210</f>
        <v>0</v>
      </c>
      <c r="L213" s="31">
        <f>'по 6-10'!L213+'по 0,4'!L210</f>
        <v>0</v>
      </c>
      <c r="M213" s="31">
        <f>'по 6-10'!M213+'по 0,4'!M210</f>
        <v>0</v>
      </c>
      <c r="N213" s="31">
        <f>'по 6-10'!N213+'по 0,4'!N210</f>
        <v>0</v>
      </c>
      <c r="O213" s="31">
        <f>'по 6-10'!O213+'по 0,4'!O210</f>
        <v>0</v>
      </c>
      <c r="P213" s="31">
        <f>'по 6-10'!P213+'по 0,4'!P210</f>
        <v>0</v>
      </c>
      <c r="Q213" s="31">
        <f>'по 6-10'!Q213+'по 0,4'!Q210</f>
        <v>0</v>
      </c>
    </row>
    <row r="214" spans="1:17" ht="12.75" customHeight="1">
      <c r="A214" s="18"/>
      <c r="B214" s="48"/>
      <c r="C214" s="46" t="s">
        <v>277</v>
      </c>
      <c r="D214" s="31">
        <f>'по 6-10'!D214+'по 0,4'!D211</f>
        <v>0</v>
      </c>
      <c r="E214" s="31">
        <f>'по 6-10'!E214+'по 0,4'!E211</f>
        <v>0</v>
      </c>
      <c r="F214" s="31">
        <f>'по 6-10'!F214+'по 0,4'!F211</f>
        <v>0</v>
      </c>
      <c r="G214" s="31">
        <f>'по 6-10'!G214+'по 0,4'!G211</f>
        <v>0</v>
      </c>
      <c r="H214" s="31">
        <f>'по 6-10'!H214+'по 0,4'!H211</f>
        <v>0</v>
      </c>
      <c r="I214" s="31">
        <f>'по 6-10'!I214+'по 0,4'!I211</f>
        <v>0</v>
      </c>
      <c r="J214" s="31">
        <f>'по 6-10'!J214+'по 0,4'!J211</f>
        <v>0</v>
      </c>
      <c r="K214" s="31">
        <f>'по 6-10'!K214+'по 0,4'!K211</f>
        <v>0</v>
      </c>
      <c r="L214" s="31">
        <f>'по 6-10'!L214+'по 0,4'!L211</f>
        <v>0</v>
      </c>
      <c r="M214" s="31">
        <f>'по 6-10'!M214+'по 0,4'!M211</f>
        <v>0</v>
      </c>
      <c r="N214" s="31">
        <f>'по 6-10'!N214+'по 0,4'!N211</f>
        <v>0</v>
      </c>
      <c r="O214" s="31">
        <f>'по 6-10'!O214+'по 0,4'!O211</f>
        <v>0</v>
      </c>
      <c r="P214" s="31">
        <f>'по 6-10'!P214+'по 0,4'!P211</f>
        <v>0</v>
      </c>
      <c r="Q214" s="31">
        <f>'по 6-10'!Q214+'по 0,4'!Q211</f>
        <v>0</v>
      </c>
    </row>
    <row r="215" spans="1:17" ht="12.75" customHeight="1">
      <c r="A215" s="18"/>
      <c r="B215" s="48"/>
      <c r="C215" s="46" t="s">
        <v>278</v>
      </c>
      <c r="D215" s="31">
        <f>'по 6-10'!D215+'по 0,4'!D212</f>
        <v>0</v>
      </c>
      <c r="E215" s="31">
        <f>'по 6-10'!E215+'по 0,4'!E212</f>
        <v>0</v>
      </c>
      <c r="F215" s="31">
        <f>'по 6-10'!F215+'по 0,4'!F212</f>
        <v>0</v>
      </c>
      <c r="G215" s="31">
        <f>'по 6-10'!G215+'по 0,4'!G212</f>
        <v>0</v>
      </c>
      <c r="H215" s="31">
        <f>'по 6-10'!H215+'по 0,4'!H212</f>
        <v>0</v>
      </c>
      <c r="I215" s="31">
        <f>'по 6-10'!I215+'по 0,4'!I212</f>
        <v>0</v>
      </c>
      <c r="J215" s="31">
        <f>'по 6-10'!J215+'по 0,4'!J212</f>
        <v>0</v>
      </c>
      <c r="K215" s="31">
        <f>'по 6-10'!K215+'по 0,4'!K212</f>
        <v>0</v>
      </c>
      <c r="L215" s="31">
        <f>'по 6-10'!L215+'по 0,4'!L212</f>
        <v>0</v>
      </c>
      <c r="M215" s="31">
        <f>'по 6-10'!M215+'по 0,4'!M212</f>
        <v>0</v>
      </c>
      <c r="N215" s="31">
        <f>'по 6-10'!N215+'по 0,4'!N212</f>
        <v>0</v>
      </c>
      <c r="O215" s="31">
        <f>'по 6-10'!O215+'по 0,4'!O212</f>
        <v>0</v>
      </c>
      <c r="P215" s="31">
        <f>'по 6-10'!P215+'по 0,4'!P212</f>
        <v>0</v>
      </c>
      <c r="Q215" s="31">
        <f>'по 6-10'!Q215+'по 0,4'!Q212</f>
        <v>0</v>
      </c>
    </row>
    <row r="216" spans="1:17" ht="12.75" customHeight="1">
      <c r="A216" s="18"/>
      <c r="B216" s="48"/>
      <c r="C216" s="46" t="s">
        <v>279</v>
      </c>
      <c r="D216" s="31">
        <f>'по 6-10'!D216+'по 0,4'!D213</f>
        <v>0</v>
      </c>
      <c r="E216" s="31">
        <f>'по 6-10'!E216+'по 0,4'!E213</f>
        <v>0</v>
      </c>
      <c r="F216" s="31">
        <f>'по 6-10'!F216+'по 0,4'!F213</f>
        <v>0</v>
      </c>
      <c r="G216" s="31">
        <f>'по 6-10'!G216+'по 0,4'!G213</f>
        <v>0</v>
      </c>
      <c r="H216" s="31">
        <f>'по 6-10'!H216+'по 0,4'!H213</f>
        <v>0</v>
      </c>
      <c r="I216" s="31">
        <f>'по 6-10'!I216+'по 0,4'!I213</f>
        <v>0</v>
      </c>
      <c r="J216" s="31">
        <f>'по 6-10'!J216+'по 0,4'!J213</f>
        <v>0</v>
      </c>
      <c r="K216" s="31">
        <f>'по 6-10'!K216+'по 0,4'!K213</f>
        <v>0</v>
      </c>
      <c r="L216" s="31">
        <f>'по 6-10'!L216+'по 0,4'!L213</f>
        <v>0</v>
      </c>
      <c r="M216" s="31">
        <f>'по 6-10'!M216+'по 0,4'!M213</f>
        <v>0</v>
      </c>
      <c r="N216" s="31">
        <f>'по 6-10'!N216+'по 0,4'!N213</f>
        <v>0</v>
      </c>
      <c r="O216" s="31">
        <f>'по 6-10'!O216+'по 0,4'!O213</f>
        <v>0</v>
      </c>
      <c r="P216" s="31">
        <f>'по 6-10'!P216+'по 0,4'!P213</f>
        <v>0</v>
      </c>
      <c r="Q216" s="31">
        <f>'по 6-10'!Q216+'по 0,4'!Q213</f>
        <v>0</v>
      </c>
    </row>
    <row r="217" spans="1:17" ht="12.75" customHeight="1">
      <c r="A217" s="18"/>
      <c r="B217" s="48"/>
      <c r="C217" s="46" t="s">
        <v>280</v>
      </c>
      <c r="D217" s="31">
        <f>'по 6-10'!D217+'по 0,4'!D214</f>
        <v>2</v>
      </c>
      <c r="E217" s="31">
        <f>'по 6-10'!E217+'по 0,4'!E214</f>
        <v>495</v>
      </c>
      <c r="F217" s="31">
        <f>'по 6-10'!F217+'по 0,4'!F214</f>
        <v>0</v>
      </c>
      <c r="G217" s="31">
        <f>'по 6-10'!G217+'по 0,4'!G214</f>
        <v>0</v>
      </c>
      <c r="H217" s="31">
        <f>'по 6-10'!H217+'по 0,4'!H214</f>
        <v>0</v>
      </c>
      <c r="I217" s="31">
        <f>'по 6-10'!I217+'по 0,4'!I214</f>
        <v>0</v>
      </c>
      <c r="J217" s="31">
        <f>'по 6-10'!J217+'по 0,4'!J214</f>
        <v>0</v>
      </c>
      <c r="K217" s="31">
        <f>'по 6-10'!K217+'по 0,4'!K214</f>
        <v>0</v>
      </c>
      <c r="L217" s="31">
        <f>'по 6-10'!L217+'по 0,4'!L214</f>
        <v>0</v>
      </c>
      <c r="M217" s="31">
        <f>'по 6-10'!M217+'по 0,4'!M214</f>
        <v>0</v>
      </c>
      <c r="N217" s="31">
        <f>'по 6-10'!N217+'по 0,4'!N214</f>
        <v>0</v>
      </c>
      <c r="O217" s="31">
        <f>'по 6-10'!O217+'по 0,4'!O214</f>
        <v>0</v>
      </c>
      <c r="P217" s="31">
        <f>'по 6-10'!P217+'по 0,4'!P214</f>
        <v>0</v>
      </c>
      <c r="Q217" s="31">
        <f>'по 6-10'!Q217+'по 0,4'!Q214</f>
        <v>0</v>
      </c>
    </row>
    <row r="218" spans="1:17" ht="12.75" customHeight="1">
      <c r="A218" s="18"/>
      <c r="B218" s="48"/>
      <c r="C218" s="46" t="s">
        <v>281</v>
      </c>
      <c r="D218" s="31">
        <f>'по 6-10'!D218+'по 0,4'!D215</f>
        <v>1</v>
      </c>
      <c r="E218" s="31">
        <f>'по 6-10'!E218+'по 0,4'!E215</f>
        <v>10</v>
      </c>
      <c r="F218" s="31">
        <f>'по 6-10'!F218+'по 0,4'!F215</f>
        <v>0</v>
      </c>
      <c r="G218" s="31">
        <f>'по 6-10'!G218+'по 0,4'!G215</f>
        <v>0</v>
      </c>
      <c r="H218" s="31">
        <f>'по 6-10'!H218+'по 0,4'!H215</f>
        <v>0</v>
      </c>
      <c r="I218" s="31">
        <f>'по 6-10'!I218+'по 0,4'!I215</f>
        <v>0</v>
      </c>
      <c r="J218" s="31">
        <f>'по 6-10'!J218+'по 0,4'!J215</f>
        <v>0</v>
      </c>
      <c r="K218" s="31">
        <f>'по 6-10'!K218+'по 0,4'!K215</f>
        <v>0</v>
      </c>
      <c r="L218" s="31">
        <f>'по 6-10'!L218+'по 0,4'!L215</f>
        <v>0</v>
      </c>
      <c r="M218" s="31">
        <f>'по 6-10'!M218+'по 0,4'!M215</f>
        <v>0</v>
      </c>
      <c r="N218" s="31">
        <f>'по 6-10'!N218+'по 0,4'!N215</f>
        <v>0</v>
      </c>
      <c r="O218" s="31">
        <f>'по 6-10'!O218+'по 0,4'!O215</f>
        <v>0</v>
      </c>
      <c r="P218" s="31">
        <f>'по 6-10'!P218+'по 0,4'!P215</f>
        <v>0</v>
      </c>
      <c r="Q218" s="31">
        <f>'по 6-10'!Q218+'по 0,4'!Q215</f>
        <v>0</v>
      </c>
    </row>
    <row r="219" spans="1:17" ht="12.75" customHeight="1">
      <c r="A219" s="18"/>
      <c r="B219" s="48"/>
      <c r="C219" s="46" t="s">
        <v>282</v>
      </c>
      <c r="D219" s="31">
        <f>'по 6-10'!D219+'по 0,4'!D216</f>
        <v>2</v>
      </c>
      <c r="E219" s="31">
        <f>'по 6-10'!E219+'по 0,4'!E216</f>
        <v>20</v>
      </c>
      <c r="F219" s="31">
        <f>'по 6-10'!F219+'по 0,4'!F216</f>
        <v>0</v>
      </c>
      <c r="G219" s="31">
        <f>'по 6-10'!G219+'по 0,4'!G216</f>
        <v>0</v>
      </c>
      <c r="H219" s="31">
        <f>'по 6-10'!H219+'по 0,4'!H216</f>
        <v>0</v>
      </c>
      <c r="I219" s="31">
        <f>'по 6-10'!I219+'по 0,4'!I216</f>
        <v>0</v>
      </c>
      <c r="J219" s="31">
        <f>'по 6-10'!J219+'по 0,4'!J216</f>
        <v>0</v>
      </c>
      <c r="K219" s="31">
        <f>'по 6-10'!K219+'по 0,4'!K216</f>
        <v>0</v>
      </c>
      <c r="L219" s="31">
        <f>'по 6-10'!L219+'по 0,4'!L216</f>
        <v>0</v>
      </c>
      <c r="M219" s="31">
        <f>'по 6-10'!M219+'по 0,4'!M216</f>
        <v>0</v>
      </c>
      <c r="N219" s="31">
        <f>'по 6-10'!N219+'по 0,4'!N216</f>
        <v>0</v>
      </c>
      <c r="O219" s="31">
        <f>'по 6-10'!O219+'по 0,4'!O216</f>
        <v>0</v>
      </c>
      <c r="P219" s="31">
        <f>'по 6-10'!P219+'по 0,4'!P216</f>
        <v>0</v>
      </c>
      <c r="Q219" s="31">
        <f>'по 6-10'!Q219+'по 0,4'!Q216</f>
        <v>0</v>
      </c>
    </row>
    <row r="220" spans="1:17" ht="12.75" customHeight="1">
      <c r="A220" s="18"/>
      <c r="B220" s="48"/>
      <c r="C220" s="46" t="s">
        <v>283</v>
      </c>
      <c r="D220" s="31">
        <f>'по 6-10'!D220+'по 0,4'!D217</f>
        <v>0</v>
      </c>
      <c r="E220" s="31">
        <f>'по 6-10'!E220+'по 0,4'!E217</f>
        <v>0</v>
      </c>
      <c r="F220" s="31">
        <f>'по 6-10'!F220+'по 0,4'!F217</f>
        <v>0</v>
      </c>
      <c r="G220" s="31">
        <f>'по 6-10'!G220+'по 0,4'!G217</f>
        <v>0</v>
      </c>
      <c r="H220" s="31">
        <f>'по 6-10'!H220+'по 0,4'!H217</f>
        <v>0</v>
      </c>
      <c r="I220" s="31">
        <f>'по 6-10'!I220+'по 0,4'!I217</f>
        <v>0</v>
      </c>
      <c r="J220" s="31">
        <f>'по 6-10'!J220+'по 0,4'!J217</f>
        <v>0</v>
      </c>
      <c r="K220" s="31">
        <f>'по 6-10'!K220+'по 0,4'!K217</f>
        <v>0</v>
      </c>
      <c r="L220" s="31">
        <f>'по 6-10'!L220+'по 0,4'!L217</f>
        <v>0</v>
      </c>
      <c r="M220" s="31">
        <f>'по 6-10'!M220+'по 0,4'!M217</f>
        <v>0</v>
      </c>
      <c r="N220" s="31">
        <f>'по 6-10'!N220+'по 0,4'!N217</f>
        <v>0</v>
      </c>
      <c r="O220" s="31">
        <f>'по 6-10'!O220+'по 0,4'!O217</f>
        <v>0</v>
      </c>
      <c r="P220" s="31">
        <f>'по 6-10'!P220+'по 0,4'!P217</f>
        <v>0</v>
      </c>
      <c r="Q220" s="31">
        <f>'по 6-10'!Q220+'по 0,4'!Q217</f>
        <v>0</v>
      </c>
    </row>
    <row r="221" spans="1:17" ht="12.75" customHeight="1">
      <c r="A221" s="18"/>
      <c r="B221" s="48"/>
      <c r="C221" s="46" t="s">
        <v>284</v>
      </c>
      <c r="D221" s="31">
        <f>'по 6-10'!D221+'по 0,4'!D218</f>
        <v>0</v>
      </c>
      <c r="E221" s="31">
        <f>'по 6-10'!E221+'по 0,4'!E218</f>
        <v>0</v>
      </c>
      <c r="F221" s="31">
        <f>'по 6-10'!F221+'по 0,4'!F218</f>
        <v>0</v>
      </c>
      <c r="G221" s="31">
        <f>'по 6-10'!G221+'по 0,4'!G218</f>
        <v>0</v>
      </c>
      <c r="H221" s="31">
        <f>'по 6-10'!H221+'по 0,4'!H218</f>
        <v>0</v>
      </c>
      <c r="I221" s="31">
        <f>'по 6-10'!I221+'по 0,4'!I218</f>
        <v>0</v>
      </c>
      <c r="J221" s="31">
        <f>'по 6-10'!J221+'по 0,4'!J218</f>
        <v>0</v>
      </c>
      <c r="K221" s="31">
        <f>'по 6-10'!K221+'по 0,4'!K218</f>
        <v>0</v>
      </c>
      <c r="L221" s="31">
        <f>'по 6-10'!L221+'по 0,4'!L218</f>
        <v>0</v>
      </c>
      <c r="M221" s="31">
        <f>'по 6-10'!M221+'по 0,4'!M218</f>
        <v>0</v>
      </c>
      <c r="N221" s="31">
        <f>'по 6-10'!N221+'по 0,4'!N218</f>
        <v>0</v>
      </c>
      <c r="O221" s="31">
        <f>'по 6-10'!O221+'по 0,4'!O218</f>
        <v>0</v>
      </c>
      <c r="P221" s="31">
        <f>'по 6-10'!P221+'по 0,4'!P218</f>
        <v>0</v>
      </c>
      <c r="Q221" s="31">
        <f>'по 6-10'!Q221+'по 0,4'!Q218</f>
        <v>0</v>
      </c>
    </row>
    <row r="222" spans="1:17" ht="12.75" customHeight="1">
      <c r="A222" s="18"/>
      <c r="B222" s="48"/>
      <c r="C222" s="46" t="s">
        <v>285</v>
      </c>
      <c r="D222" s="31">
        <f>'по 6-10'!D222+'по 0,4'!D219</f>
        <v>0</v>
      </c>
      <c r="E222" s="31">
        <f>'по 6-10'!E222+'по 0,4'!E219</f>
        <v>0</v>
      </c>
      <c r="F222" s="31">
        <f>'по 6-10'!F222+'по 0,4'!F219</f>
        <v>0</v>
      </c>
      <c r="G222" s="31">
        <f>'по 6-10'!G222+'по 0,4'!G219</f>
        <v>0</v>
      </c>
      <c r="H222" s="31">
        <f>'по 6-10'!H222+'по 0,4'!H219</f>
        <v>0</v>
      </c>
      <c r="I222" s="31">
        <f>'по 6-10'!I222+'по 0,4'!I219</f>
        <v>0</v>
      </c>
      <c r="J222" s="31">
        <f>'по 6-10'!J222+'по 0,4'!J219</f>
        <v>0</v>
      </c>
      <c r="K222" s="31">
        <f>'по 6-10'!K222+'по 0,4'!K219</f>
        <v>0</v>
      </c>
      <c r="L222" s="31">
        <f>'по 6-10'!L222+'по 0,4'!L219</f>
        <v>0</v>
      </c>
      <c r="M222" s="31">
        <f>'по 6-10'!M222+'по 0,4'!M219</f>
        <v>0</v>
      </c>
      <c r="N222" s="31">
        <f>'по 6-10'!N222+'по 0,4'!N219</f>
        <v>0</v>
      </c>
      <c r="O222" s="31">
        <f>'по 6-10'!O222+'по 0,4'!O219</f>
        <v>0</v>
      </c>
      <c r="P222" s="31">
        <f>'по 6-10'!P222+'по 0,4'!P219</f>
        <v>0</v>
      </c>
      <c r="Q222" s="31">
        <f>'по 6-10'!Q222+'по 0,4'!Q219</f>
        <v>0</v>
      </c>
    </row>
    <row r="223" spans="1:17" ht="12.75" customHeight="1">
      <c r="A223" s="18"/>
      <c r="B223" s="48"/>
      <c r="C223" s="46" t="s">
        <v>286</v>
      </c>
      <c r="D223" s="31">
        <f>'по 6-10'!D223+'по 0,4'!D220</f>
        <v>1</v>
      </c>
      <c r="E223" s="31">
        <f>'по 6-10'!E223+'по 0,4'!E220</f>
        <v>10</v>
      </c>
      <c r="F223" s="31">
        <f>'по 6-10'!F223+'по 0,4'!F220</f>
        <v>0</v>
      </c>
      <c r="G223" s="31">
        <f>'по 6-10'!G223+'по 0,4'!G220</f>
        <v>0</v>
      </c>
      <c r="H223" s="31">
        <f>'по 6-10'!H223+'по 0,4'!H220</f>
        <v>0</v>
      </c>
      <c r="I223" s="31">
        <f>'по 6-10'!I223+'по 0,4'!I220</f>
        <v>0</v>
      </c>
      <c r="J223" s="31">
        <f>'по 6-10'!J223+'по 0,4'!J220</f>
        <v>0</v>
      </c>
      <c r="K223" s="31">
        <f>'по 6-10'!K223+'по 0,4'!K220</f>
        <v>0</v>
      </c>
      <c r="L223" s="31">
        <f>'по 6-10'!L223+'по 0,4'!L220</f>
        <v>0</v>
      </c>
      <c r="M223" s="31">
        <f>'по 6-10'!M223+'по 0,4'!M220</f>
        <v>0</v>
      </c>
      <c r="N223" s="31">
        <f>'по 6-10'!N223+'по 0,4'!N220</f>
        <v>0</v>
      </c>
      <c r="O223" s="31">
        <f>'по 6-10'!O223+'по 0,4'!O220</f>
        <v>0</v>
      </c>
      <c r="P223" s="31">
        <f>'по 6-10'!P223+'по 0,4'!P220</f>
        <v>0</v>
      </c>
      <c r="Q223" s="31">
        <f>'по 6-10'!Q223+'по 0,4'!Q220</f>
        <v>0</v>
      </c>
    </row>
    <row r="224" spans="1:17" ht="12.75" customHeight="1">
      <c r="A224" s="18"/>
      <c r="B224" s="48"/>
      <c r="C224" s="46" t="s">
        <v>287</v>
      </c>
      <c r="D224" s="31">
        <f>'по 6-10'!D224+'по 0,4'!D221</f>
        <v>0</v>
      </c>
      <c r="E224" s="31">
        <f>'по 6-10'!E224+'по 0,4'!E221</f>
        <v>0</v>
      </c>
      <c r="F224" s="31">
        <f>'по 6-10'!F224+'по 0,4'!F221</f>
        <v>0</v>
      </c>
      <c r="G224" s="31">
        <f>'по 6-10'!G224+'по 0,4'!G221</f>
        <v>0</v>
      </c>
      <c r="H224" s="31">
        <f>'по 6-10'!H224+'по 0,4'!H221</f>
        <v>0</v>
      </c>
      <c r="I224" s="31">
        <f>'по 6-10'!I224+'по 0,4'!I221</f>
        <v>0</v>
      </c>
      <c r="J224" s="31">
        <f>'по 6-10'!J224+'по 0,4'!J221</f>
        <v>0</v>
      </c>
      <c r="K224" s="31">
        <f>'по 6-10'!K224+'по 0,4'!K221</f>
        <v>0</v>
      </c>
      <c r="L224" s="31">
        <f>'по 6-10'!L224+'по 0,4'!L221</f>
        <v>0</v>
      </c>
      <c r="M224" s="31">
        <f>'по 6-10'!M224+'по 0,4'!M221</f>
        <v>0</v>
      </c>
      <c r="N224" s="31">
        <f>'по 6-10'!N224+'по 0,4'!N221</f>
        <v>0</v>
      </c>
      <c r="O224" s="31">
        <f>'по 6-10'!O224+'по 0,4'!O221</f>
        <v>0</v>
      </c>
      <c r="P224" s="31">
        <f>'по 6-10'!P224+'по 0,4'!P221</f>
        <v>0</v>
      </c>
      <c r="Q224" s="31">
        <f>'по 6-10'!Q224+'по 0,4'!Q221</f>
        <v>0</v>
      </c>
    </row>
    <row r="225" spans="1:17" ht="12.75" customHeight="1">
      <c r="A225" s="18"/>
      <c r="B225" s="48"/>
      <c r="C225" s="46" t="s">
        <v>288</v>
      </c>
      <c r="D225" s="31">
        <f>'по 6-10'!D225+'по 0,4'!D222</f>
        <v>0</v>
      </c>
      <c r="E225" s="31">
        <f>'по 6-10'!E225+'по 0,4'!E222</f>
        <v>0</v>
      </c>
      <c r="F225" s="31">
        <f>'по 6-10'!F225+'по 0,4'!F222</f>
        <v>0</v>
      </c>
      <c r="G225" s="31">
        <f>'по 6-10'!G225+'по 0,4'!G222</f>
        <v>0</v>
      </c>
      <c r="H225" s="31">
        <f>'по 6-10'!H225+'по 0,4'!H222</f>
        <v>0</v>
      </c>
      <c r="I225" s="31">
        <f>'по 6-10'!I225+'по 0,4'!I222</f>
        <v>0</v>
      </c>
      <c r="J225" s="31">
        <f>'по 6-10'!J225+'по 0,4'!J222</f>
        <v>0</v>
      </c>
      <c r="K225" s="31">
        <f>'по 6-10'!K225+'по 0,4'!K222</f>
        <v>0</v>
      </c>
      <c r="L225" s="31">
        <f>'по 6-10'!L225+'по 0,4'!L222</f>
        <v>0</v>
      </c>
      <c r="M225" s="31">
        <f>'по 6-10'!M225+'по 0,4'!M222</f>
        <v>0</v>
      </c>
      <c r="N225" s="31">
        <f>'по 6-10'!N225+'по 0,4'!N222</f>
        <v>0</v>
      </c>
      <c r="O225" s="31">
        <f>'по 6-10'!O225+'по 0,4'!O222</f>
        <v>0</v>
      </c>
      <c r="P225" s="31">
        <f>'по 6-10'!P225+'по 0,4'!P222</f>
        <v>0</v>
      </c>
      <c r="Q225" s="31">
        <f>'по 6-10'!Q225+'по 0,4'!Q222</f>
        <v>0</v>
      </c>
    </row>
    <row r="226" spans="1:17" ht="12.75" customHeight="1">
      <c r="A226" s="18"/>
      <c r="B226" s="48"/>
      <c r="C226" s="46" t="s">
        <v>289</v>
      </c>
      <c r="D226" s="31">
        <f>'по 6-10'!D226+'по 0,4'!D223</f>
        <v>0</v>
      </c>
      <c r="E226" s="31">
        <f>'по 6-10'!E226+'по 0,4'!E223</f>
        <v>0</v>
      </c>
      <c r="F226" s="31">
        <f>'по 6-10'!F226+'по 0,4'!F223</f>
        <v>0</v>
      </c>
      <c r="G226" s="31">
        <f>'по 6-10'!G226+'по 0,4'!G223</f>
        <v>0</v>
      </c>
      <c r="H226" s="31">
        <f>'по 6-10'!H226+'по 0,4'!H223</f>
        <v>0</v>
      </c>
      <c r="I226" s="31">
        <f>'по 6-10'!I226+'по 0,4'!I223</f>
        <v>0</v>
      </c>
      <c r="J226" s="31">
        <f>'по 6-10'!J226+'по 0,4'!J223</f>
        <v>0</v>
      </c>
      <c r="K226" s="31">
        <f>'по 6-10'!K226+'по 0,4'!K223</f>
        <v>0</v>
      </c>
      <c r="L226" s="31">
        <f>'по 6-10'!L226+'по 0,4'!L223</f>
        <v>0</v>
      </c>
      <c r="M226" s="31">
        <f>'по 6-10'!M226+'по 0,4'!M223</f>
        <v>0</v>
      </c>
      <c r="N226" s="31">
        <f>'по 6-10'!N226+'по 0,4'!N223</f>
        <v>0</v>
      </c>
      <c r="O226" s="31">
        <f>'по 6-10'!O226+'по 0,4'!O223</f>
        <v>0</v>
      </c>
      <c r="P226" s="31">
        <f>'по 6-10'!P226+'по 0,4'!P223</f>
        <v>0</v>
      </c>
      <c r="Q226" s="31">
        <f>'по 6-10'!Q226+'по 0,4'!Q223</f>
        <v>0</v>
      </c>
    </row>
    <row r="227" spans="1:17" ht="12.75" customHeight="1">
      <c r="A227" s="18"/>
      <c r="B227" s="48"/>
      <c r="C227" s="46" t="s">
        <v>290</v>
      </c>
      <c r="D227" s="31">
        <f>'по 6-10'!D227+'по 0,4'!D224</f>
        <v>0</v>
      </c>
      <c r="E227" s="31">
        <f>'по 6-10'!E227+'по 0,4'!E224</f>
        <v>0</v>
      </c>
      <c r="F227" s="31">
        <f>'по 6-10'!F227+'по 0,4'!F224</f>
        <v>0</v>
      </c>
      <c r="G227" s="31">
        <f>'по 6-10'!G227+'по 0,4'!G224</f>
        <v>0</v>
      </c>
      <c r="H227" s="31">
        <f>'по 6-10'!H227+'по 0,4'!H224</f>
        <v>0</v>
      </c>
      <c r="I227" s="31">
        <f>'по 6-10'!I227+'по 0,4'!I224</f>
        <v>0</v>
      </c>
      <c r="J227" s="31">
        <f>'по 6-10'!J227+'по 0,4'!J224</f>
        <v>0</v>
      </c>
      <c r="K227" s="31">
        <f>'по 6-10'!K227+'по 0,4'!K224</f>
        <v>0</v>
      </c>
      <c r="L227" s="31">
        <f>'по 6-10'!L227+'по 0,4'!L224</f>
        <v>0</v>
      </c>
      <c r="M227" s="31">
        <f>'по 6-10'!M227+'по 0,4'!M224</f>
        <v>0</v>
      </c>
      <c r="N227" s="31">
        <f>'по 6-10'!N227+'по 0,4'!N224</f>
        <v>0</v>
      </c>
      <c r="O227" s="31">
        <f>'по 6-10'!O227+'по 0,4'!O224</f>
        <v>0</v>
      </c>
      <c r="P227" s="31">
        <f>'по 6-10'!P227+'по 0,4'!P224</f>
        <v>0</v>
      </c>
      <c r="Q227" s="31">
        <f>'по 6-10'!Q227+'по 0,4'!Q224</f>
        <v>0</v>
      </c>
    </row>
    <row r="228" spans="1:17" ht="12.75" customHeight="1">
      <c r="A228" s="18"/>
      <c r="B228" s="48"/>
      <c r="C228" s="46" t="s">
        <v>291</v>
      </c>
      <c r="D228" s="31">
        <f>'по 6-10'!D228+'по 0,4'!D225</f>
        <v>1</v>
      </c>
      <c r="E228" s="31">
        <f>'по 6-10'!E228+'по 0,4'!E225</f>
        <v>15</v>
      </c>
      <c r="F228" s="31">
        <f>'по 6-10'!F228+'по 0,4'!F225</f>
        <v>0</v>
      </c>
      <c r="G228" s="31">
        <f>'по 6-10'!G228+'по 0,4'!G225</f>
        <v>0</v>
      </c>
      <c r="H228" s="31">
        <f>'по 6-10'!H228+'по 0,4'!H225</f>
        <v>0</v>
      </c>
      <c r="I228" s="31">
        <f>'по 6-10'!I228+'по 0,4'!I225</f>
        <v>0</v>
      </c>
      <c r="J228" s="31">
        <f>'по 6-10'!J228+'по 0,4'!J225</f>
        <v>0</v>
      </c>
      <c r="K228" s="31">
        <f>'по 6-10'!K228+'по 0,4'!K225</f>
        <v>0</v>
      </c>
      <c r="L228" s="31">
        <f>'по 6-10'!L228+'по 0,4'!L225</f>
        <v>0</v>
      </c>
      <c r="M228" s="31">
        <f>'по 6-10'!M228+'по 0,4'!M225</f>
        <v>0</v>
      </c>
      <c r="N228" s="31">
        <f>'по 6-10'!N228+'по 0,4'!N225</f>
        <v>0</v>
      </c>
      <c r="O228" s="31">
        <f>'по 6-10'!O228+'по 0,4'!O225</f>
        <v>0</v>
      </c>
      <c r="P228" s="31">
        <f>'по 6-10'!P228+'по 0,4'!P225</f>
        <v>0</v>
      </c>
      <c r="Q228" s="31">
        <f>'по 6-10'!Q228+'по 0,4'!Q225</f>
        <v>0</v>
      </c>
    </row>
    <row r="229" spans="1:17" ht="12.75" customHeight="1">
      <c r="A229" s="18"/>
      <c r="B229" s="48"/>
      <c r="C229" s="46" t="s">
        <v>292</v>
      </c>
      <c r="D229" s="31">
        <f>'по 6-10'!D229+'по 0,4'!D226</f>
        <v>0</v>
      </c>
      <c r="E229" s="31">
        <f>'по 6-10'!E229+'по 0,4'!E226</f>
        <v>0</v>
      </c>
      <c r="F229" s="31">
        <f>'по 6-10'!F229+'по 0,4'!F226</f>
        <v>0</v>
      </c>
      <c r="G229" s="31">
        <f>'по 6-10'!G229+'по 0,4'!G226</f>
        <v>0</v>
      </c>
      <c r="H229" s="31">
        <f>'по 6-10'!H229+'по 0,4'!H226</f>
        <v>0</v>
      </c>
      <c r="I229" s="31">
        <f>'по 6-10'!I229+'по 0,4'!I226</f>
        <v>0</v>
      </c>
      <c r="J229" s="31">
        <f>'по 6-10'!J229+'по 0,4'!J226</f>
        <v>0</v>
      </c>
      <c r="K229" s="31">
        <f>'по 6-10'!K229+'по 0,4'!K226</f>
        <v>0</v>
      </c>
      <c r="L229" s="31">
        <f>'по 6-10'!L229+'по 0,4'!L226</f>
        <v>0</v>
      </c>
      <c r="M229" s="31">
        <f>'по 6-10'!M229+'по 0,4'!M226</f>
        <v>0</v>
      </c>
      <c r="N229" s="31">
        <f>'по 6-10'!N229+'по 0,4'!N226</f>
        <v>0</v>
      </c>
      <c r="O229" s="31">
        <f>'по 6-10'!O229+'по 0,4'!O226</f>
        <v>0</v>
      </c>
      <c r="P229" s="31">
        <f>'по 6-10'!P229+'по 0,4'!P226</f>
        <v>0</v>
      </c>
      <c r="Q229" s="31">
        <f>'по 6-10'!Q229+'по 0,4'!Q226</f>
        <v>0</v>
      </c>
    </row>
    <row r="230" spans="1:17" ht="12.75" customHeight="1">
      <c r="A230" s="18"/>
      <c r="B230" s="48"/>
      <c r="C230" s="46" t="s">
        <v>293</v>
      </c>
      <c r="D230" s="31">
        <f>'по 6-10'!D230+'по 0,4'!D227</f>
        <v>0</v>
      </c>
      <c r="E230" s="31">
        <f>'по 6-10'!E230+'по 0,4'!E227</f>
        <v>0</v>
      </c>
      <c r="F230" s="31">
        <f>'по 6-10'!F230+'по 0,4'!F227</f>
        <v>0</v>
      </c>
      <c r="G230" s="31">
        <f>'по 6-10'!G230+'по 0,4'!G227</f>
        <v>0</v>
      </c>
      <c r="H230" s="31">
        <f>'по 6-10'!H230+'по 0,4'!H227</f>
        <v>0</v>
      </c>
      <c r="I230" s="31">
        <f>'по 6-10'!I230+'по 0,4'!I227</f>
        <v>0</v>
      </c>
      <c r="J230" s="31">
        <f>'по 6-10'!J230+'по 0,4'!J227</f>
        <v>0</v>
      </c>
      <c r="K230" s="31">
        <f>'по 6-10'!K230+'по 0,4'!K227</f>
        <v>0</v>
      </c>
      <c r="L230" s="31">
        <f>'по 6-10'!L230+'по 0,4'!L227</f>
        <v>0</v>
      </c>
      <c r="M230" s="31">
        <f>'по 6-10'!M230+'по 0,4'!M227</f>
        <v>0</v>
      </c>
      <c r="N230" s="31">
        <f>'по 6-10'!N230+'по 0,4'!N227</f>
        <v>0</v>
      </c>
      <c r="O230" s="31">
        <f>'по 6-10'!O230+'по 0,4'!O227</f>
        <v>0</v>
      </c>
      <c r="P230" s="31">
        <f>'по 6-10'!P230+'по 0,4'!P227</f>
        <v>0</v>
      </c>
      <c r="Q230" s="31">
        <f>'по 6-10'!Q230+'по 0,4'!Q227</f>
        <v>0</v>
      </c>
    </row>
    <row r="231" spans="1:17" ht="12.75" customHeight="1">
      <c r="A231" s="18"/>
      <c r="B231" s="48"/>
      <c r="C231" s="46" t="s">
        <v>294</v>
      </c>
      <c r="D231" s="31">
        <f>'по 6-10'!D231+'по 0,4'!D228</f>
        <v>1</v>
      </c>
      <c r="E231" s="31">
        <f>'по 6-10'!E231+'по 0,4'!E228</f>
        <v>6</v>
      </c>
      <c r="F231" s="31">
        <f>'по 6-10'!F231+'по 0,4'!F228</f>
        <v>0</v>
      </c>
      <c r="G231" s="31">
        <f>'по 6-10'!G231+'по 0,4'!G228</f>
        <v>0</v>
      </c>
      <c r="H231" s="31">
        <f>'по 6-10'!H231+'по 0,4'!H228</f>
        <v>0</v>
      </c>
      <c r="I231" s="31">
        <f>'по 6-10'!I231+'по 0,4'!I228</f>
        <v>0</v>
      </c>
      <c r="J231" s="31">
        <f>'по 6-10'!J231+'по 0,4'!J228</f>
        <v>0</v>
      </c>
      <c r="K231" s="31">
        <f>'по 6-10'!K231+'по 0,4'!K228</f>
        <v>0</v>
      </c>
      <c r="L231" s="31">
        <f>'по 6-10'!L231+'по 0,4'!L228</f>
        <v>0</v>
      </c>
      <c r="M231" s="31">
        <f>'по 6-10'!M231+'по 0,4'!M228</f>
        <v>0</v>
      </c>
      <c r="N231" s="31">
        <f>'по 6-10'!N231+'по 0,4'!N228</f>
        <v>0</v>
      </c>
      <c r="O231" s="31">
        <f>'по 6-10'!O231+'по 0,4'!O228</f>
        <v>0</v>
      </c>
      <c r="P231" s="31">
        <f>'по 6-10'!P231+'по 0,4'!P228</f>
        <v>0</v>
      </c>
      <c r="Q231" s="31">
        <f>'по 6-10'!Q231+'по 0,4'!Q228</f>
        <v>0</v>
      </c>
    </row>
    <row r="232" spans="1:17" ht="12.75" customHeight="1">
      <c r="A232" s="18"/>
      <c r="B232" s="48"/>
      <c r="C232" s="46" t="s">
        <v>295</v>
      </c>
      <c r="D232" s="31">
        <f>'по 6-10'!D232+'по 0,4'!D229</f>
        <v>0</v>
      </c>
      <c r="E232" s="31">
        <f>'по 6-10'!E232+'по 0,4'!E229</f>
        <v>0</v>
      </c>
      <c r="F232" s="31">
        <f>'по 6-10'!F232+'по 0,4'!F229</f>
        <v>0</v>
      </c>
      <c r="G232" s="31">
        <f>'по 6-10'!G232+'по 0,4'!G229</f>
        <v>0</v>
      </c>
      <c r="H232" s="31">
        <f>'по 6-10'!H232+'по 0,4'!H229</f>
        <v>0</v>
      </c>
      <c r="I232" s="31">
        <f>'по 6-10'!I232+'по 0,4'!I229</f>
        <v>0</v>
      </c>
      <c r="J232" s="31">
        <f>'по 6-10'!J232+'по 0,4'!J229</f>
        <v>0</v>
      </c>
      <c r="K232" s="31">
        <f>'по 6-10'!K232+'по 0,4'!K229</f>
        <v>0</v>
      </c>
      <c r="L232" s="31">
        <f>'по 6-10'!L232+'по 0,4'!L229</f>
        <v>0</v>
      </c>
      <c r="M232" s="31">
        <f>'по 6-10'!M232+'по 0,4'!M229</f>
        <v>0</v>
      </c>
      <c r="N232" s="31">
        <f>'по 6-10'!N232+'по 0,4'!N229</f>
        <v>0</v>
      </c>
      <c r="O232" s="31">
        <f>'по 6-10'!O232+'по 0,4'!O229</f>
        <v>0</v>
      </c>
      <c r="P232" s="31">
        <f>'по 6-10'!P232+'по 0,4'!P229</f>
        <v>0</v>
      </c>
      <c r="Q232" s="31">
        <f>'по 6-10'!Q232+'по 0,4'!Q229</f>
        <v>0</v>
      </c>
    </row>
    <row r="233" spans="1:17" ht="12.75" customHeight="1">
      <c r="A233" s="18"/>
      <c r="B233" s="48"/>
      <c r="C233" s="46" t="s">
        <v>296</v>
      </c>
      <c r="D233" s="31">
        <f>'по 6-10'!D233+'по 0,4'!D230</f>
        <v>0</v>
      </c>
      <c r="E233" s="31">
        <f>'по 6-10'!E233+'по 0,4'!E230</f>
        <v>0</v>
      </c>
      <c r="F233" s="31">
        <f>'по 6-10'!F233+'по 0,4'!F230</f>
        <v>0</v>
      </c>
      <c r="G233" s="31">
        <f>'по 6-10'!G233+'по 0,4'!G230</f>
        <v>0</v>
      </c>
      <c r="H233" s="31">
        <f>'по 6-10'!H233+'по 0,4'!H230</f>
        <v>0</v>
      </c>
      <c r="I233" s="31">
        <f>'по 6-10'!I233+'по 0,4'!I230</f>
        <v>0</v>
      </c>
      <c r="J233" s="31">
        <f>'по 6-10'!J233+'по 0,4'!J230</f>
        <v>0</v>
      </c>
      <c r="K233" s="31">
        <f>'по 6-10'!K233+'по 0,4'!K230</f>
        <v>0</v>
      </c>
      <c r="L233" s="31">
        <f>'по 6-10'!L233+'по 0,4'!L230</f>
        <v>0</v>
      </c>
      <c r="M233" s="31">
        <f>'по 6-10'!M233+'по 0,4'!M230</f>
        <v>0</v>
      </c>
      <c r="N233" s="31">
        <f>'по 6-10'!N233+'по 0,4'!N230</f>
        <v>0</v>
      </c>
      <c r="O233" s="31">
        <f>'по 6-10'!O233+'по 0,4'!O230</f>
        <v>0</v>
      </c>
      <c r="P233" s="31">
        <f>'по 6-10'!P233+'по 0,4'!P230</f>
        <v>0</v>
      </c>
      <c r="Q233" s="31">
        <f>'по 6-10'!Q233+'по 0,4'!Q230</f>
        <v>0</v>
      </c>
    </row>
    <row r="234" spans="1:17" ht="12.75" customHeight="1">
      <c r="A234" s="18"/>
      <c r="B234" s="48"/>
      <c r="C234" s="46" t="s">
        <v>297</v>
      </c>
      <c r="D234" s="31">
        <f>'по 6-10'!D234+'по 0,4'!D231</f>
        <v>0</v>
      </c>
      <c r="E234" s="31">
        <f>'по 6-10'!E234+'по 0,4'!E231</f>
        <v>0</v>
      </c>
      <c r="F234" s="31">
        <f>'по 6-10'!F234+'по 0,4'!F231</f>
        <v>0</v>
      </c>
      <c r="G234" s="31">
        <f>'по 6-10'!G234+'по 0,4'!G231</f>
        <v>0</v>
      </c>
      <c r="H234" s="31">
        <f>'по 6-10'!H234+'по 0,4'!H231</f>
        <v>0</v>
      </c>
      <c r="I234" s="31">
        <f>'по 6-10'!I234+'по 0,4'!I231</f>
        <v>0</v>
      </c>
      <c r="J234" s="31">
        <f>'по 6-10'!J234+'по 0,4'!J231</f>
        <v>0</v>
      </c>
      <c r="K234" s="31">
        <f>'по 6-10'!K234+'по 0,4'!K231</f>
        <v>0</v>
      </c>
      <c r="L234" s="31">
        <f>'по 6-10'!L234+'по 0,4'!L231</f>
        <v>0</v>
      </c>
      <c r="M234" s="31">
        <f>'по 6-10'!M234+'по 0,4'!M231</f>
        <v>0</v>
      </c>
      <c r="N234" s="31">
        <f>'по 6-10'!N234+'по 0,4'!N231</f>
        <v>0</v>
      </c>
      <c r="O234" s="31">
        <f>'по 6-10'!O234+'по 0,4'!O231</f>
        <v>0</v>
      </c>
      <c r="P234" s="31">
        <f>'по 6-10'!P234+'по 0,4'!P231</f>
        <v>0</v>
      </c>
      <c r="Q234" s="31">
        <f>'по 6-10'!Q234+'по 0,4'!Q231</f>
        <v>0</v>
      </c>
    </row>
    <row r="235" spans="1:17" ht="12.75" customHeight="1">
      <c r="A235" s="18"/>
      <c r="B235" s="48"/>
      <c r="C235" s="46" t="s">
        <v>298</v>
      </c>
      <c r="D235" s="31">
        <f>'по 6-10'!D235+'по 0,4'!D232</f>
        <v>1</v>
      </c>
      <c r="E235" s="31">
        <f>'по 6-10'!E235+'по 0,4'!E232</f>
        <v>200</v>
      </c>
      <c r="F235" s="31">
        <f>'по 6-10'!F235+'по 0,4'!F232</f>
        <v>0</v>
      </c>
      <c r="G235" s="31">
        <f>'по 6-10'!G235+'по 0,4'!G232</f>
        <v>0</v>
      </c>
      <c r="H235" s="31">
        <f>'по 6-10'!H235+'по 0,4'!H232</f>
        <v>0</v>
      </c>
      <c r="I235" s="31">
        <f>'по 6-10'!I235+'по 0,4'!I232</f>
        <v>0</v>
      </c>
      <c r="J235" s="31">
        <f>'по 6-10'!J235+'по 0,4'!J232</f>
        <v>0</v>
      </c>
      <c r="K235" s="31">
        <f>'по 6-10'!K235+'по 0,4'!K232</f>
        <v>0</v>
      </c>
      <c r="L235" s="31">
        <f>'по 6-10'!L235+'по 0,4'!L232</f>
        <v>0</v>
      </c>
      <c r="M235" s="31">
        <f>'по 6-10'!M235+'по 0,4'!M232</f>
        <v>0</v>
      </c>
      <c r="N235" s="31">
        <f>'по 6-10'!N235+'по 0,4'!N232</f>
        <v>0</v>
      </c>
      <c r="O235" s="31">
        <f>'по 6-10'!O235+'по 0,4'!O232</f>
        <v>0</v>
      </c>
      <c r="P235" s="31">
        <f>'по 6-10'!P235+'по 0,4'!P232</f>
        <v>0</v>
      </c>
      <c r="Q235" s="31">
        <f>'по 6-10'!Q235+'по 0,4'!Q232</f>
        <v>0</v>
      </c>
    </row>
    <row r="236" spans="1:17" ht="12.75" customHeight="1">
      <c r="A236" s="18"/>
      <c r="B236" s="48"/>
      <c r="C236" s="46" t="s">
        <v>299</v>
      </c>
      <c r="D236" s="31">
        <f>'по 6-10'!D236+'по 0,4'!D233</f>
        <v>0</v>
      </c>
      <c r="E236" s="31">
        <f>'по 6-10'!E236+'по 0,4'!E233</f>
        <v>0</v>
      </c>
      <c r="F236" s="31">
        <f>'по 6-10'!F236+'по 0,4'!F233</f>
        <v>0</v>
      </c>
      <c r="G236" s="31">
        <f>'по 6-10'!G236+'по 0,4'!G233</f>
        <v>0</v>
      </c>
      <c r="H236" s="31">
        <f>'по 6-10'!H236+'по 0,4'!H233</f>
        <v>0</v>
      </c>
      <c r="I236" s="31">
        <f>'по 6-10'!I236+'по 0,4'!I233</f>
        <v>0</v>
      </c>
      <c r="J236" s="31">
        <f>'по 6-10'!J236+'по 0,4'!J233</f>
        <v>0</v>
      </c>
      <c r="K236" s="31">
        <f>'по 6-10'!K236+'по 0,4'!K233</f>
        <v>0</v>
      </c>
      <c r="L236" s="31">
        <f>'по 6-10'!L236+'по 0,4'!L233</f>
        <v>0</v>
      </c>
      <c r="M236" s="31">
        <f>'по 6-10'!M236+'по 0,4'!M233</f>
        <v>0</v>
      </c>
      <c r="N236" s="31">
        <f>'по 6-10'!N236+'по 0,4'!N233</f>
        <v>0</v>
      </c>
      <c r="O236" s="31">
        <f>'по 6-10'!O236+'по 0,4'!O233</f>
        <v>0</v>
      </c>
      <c r="P236" s="31">
        <f>'по 6-10'!P236+'по 0,4'!P233</f>
        <v>0</v>
      </c>
      <c r="Q236" s="31">
        <f>'по 6-10'!Q236+'по 0,4'!Q233</f>
        <v>0</v>
      </c>
    </row>
    <row r="237" spans="1:17" ht="12.75" customHeight="1">
      <c r="A237" s="18"/>
      <c r="B237" s="48"/>
      <c r="C237" s="46" t="s">
        <v>300</v>
      </c>
      <c r="D237" s="31">
        <f>'по 6-10'!D237+'по 0,4'!D234</f>
        <v>1</v>
      </c>
      <c r="E237" s="31">
        <f>'по 6-10'!E237+'по 0,4'!E234</f>
        <v>145</v>
      </c>
      <c r="F237" s="31">
        <f>'по 6-10'!F237+'по 0,4'!F234</f>
        <v>0</v>
      </c>
      <c r="G237" s="31">
        <f>'по 6-10'!G237+'по 0,4'!G234</f>
        <v>0</v>
      </c>
      <c r="H237" s="31">
        <f>'по 6-10'!H237+'по 0,4'!H234</f>
        <v>0</v>
      </c>
      <c r="I237" s="31">
        <f>'по 6-10'!I237+'по 0,4'!I234</f>
        <v>0</v>
      </c>
      <c r="J237" s="31">
        <f>'по 6-10'!J237+'по 0,4'!J234</f>
        <v>0</v>
      </c>
      <c r="K237" s="31">
        <f>'по 6-10'!K237+'по 0,4'!K234</f>
        <v>0</v>
      </c>
      <c r="L237" s="31">
        <f>'по 6-10'!L237+'по 0,4'!L234</f>
        <v>0</v>
      </c>
      <c r="M237" s="31">
        <f>'по 6-10'!M237+'по 0,4'!M234</f>
        <v>0</v>
      </c>
      <c r="N237" s="31">
        <f>'по 6-10'!N237+'по 0,4'!N234</f>
        <v>0</v>
      </c>
      <c r="O237" s="31">
        <f>'по 6-10'!O237+'по 0,4'!O234</f>
        <v>0</v>
      </c>
      <c r="P237" s="31">
        <f>'по 6-10'!P237+'по 0,4'!P234</f>
        <v>0</v>
      </c>
      <c r="Q237" s="31">
        <f>'по 6-10'!Q237+'по 0,4'!Q234</f>
        <v>0</v>
      </c>
    </row>
    <row r="238" spans="1:17" ht="12.75" customHeight="1">
      <c r="A238" s="18"/>
      <c r="B238" s="48"/>
      <c r="C238" s="46" t="s">
        <v>355</v>
      </c>
      <c r="D238" s="31">
        <f>'по 6-10'!D238+'по 0,4'!D235</f>
        <v>3</v>
      </c>
      <c r="E238" s="31">
        <f>'по 6-10'!E238+'по 0,4'!E235</f>
        <v>187</v>
      </c>
      <c r="F238" s="31">
        <f>'по 6-10'!F238+'по 0,4'!F235</f>
        <v>0</v>
      </c>
      <c r="G238" s="31">
        <f>'по 6-10'!G238+'по 0,4'!G235</f>
        <v>0</v>
      </c>
      <c r="H238" s="31">
        <f>'по 6-10'!H238+'по 0,4'!H235</f>
        <v>0</v>
      </c>
      <c r="I238" s="31">
        <f>'по 6-10'!I238+'по 0,4'!I235</f>
        <v>0</v>
      </c>
      <c r="J238" s="31">
        <f>'по 6-10'!J238+'по 0,4'!J235</f>
        <v>0</v>
      </c>
      <c r="K238" s="31">
        <f>'по 6-10'!K238+'по 0,4'!K235</f>
        <v>0</v>
      </c>
      <c r="L238" s="31">
        <f>'по 6-10'!L238+'по 0,4'!L235</f>
        <v>0</v>
      </c>
      <c r="M238" s="31">
        <f>'по 6-10'!M238+'по 0,4'!M235</f>
        <v>0</v>
      </c>
      <c r="N238" s="31">
        <f>'по 6-10'!N238+'по 0,4'!N235</f>
        <v>0</v>
      </c>
      <c r="O238" s="31">
        <f>'по 6-10'!O238+'по 0,4'!O235</f>
        <v>0</v>
      </c>
      <c r="P238" s="31">
        <f>'по 6-10'!P238+'по 0,4'!P235</f>
        <v>0</v>
      </c>
      <c r="Q238" s="31">
        <f>'по 6-10'!Q238+'по 0,4'!Q235</f>
        <v>0</v>
      </c>
    </row>
    <row r="239" spans="1:17" ht="12.75" customHeight="1">
      <c r="A239" s="18"/>
      <c r="B239" s="48"/>
      <c r="C239" s="46" t="s">
        <v>425</v>
      </c>
      <c r="D239" s="31">
        <f>'по 6-10'!D239+'по 0,4'!D236</f>
        <v>0</v>
      </c>
      <c r="E239" s="31">
        <f>'по 6-10'!E239+'по 0,4'!E236</f>
        <v>0</v>
      </c>
      <c r="F239" s="31">
        <f>'по 6-10'!F239+'по 0,4'!F236</f>
        <v>0</v>
      </c>
      <c r="G239" s="31">
        <f>'по 6-10'!G239+'по 0,4'!G236</f>
        <v>0</v>
      </c>
      <c r="H239" s="31">
        <f>'по 6-10'!H239+'по 0,4'!H236</f>
        <v>0</v>
      </c>
      <c r="I239" s="31">
        <f>'по 6-10'!I239+'по 0,4'!I236</f>
        <v>0</v>
      </c>
      <c r="J239" s="31">
        <f>'по 6-10'!J239+'по 0,4'!J236</f>
        <v>0</v>
      </c>
      <c r="K239" s="31">
        <f>'по 6-10'!K239+'по 0,4'!K236</f>
        <v>0</v>
      </c>
      <c r="L239" s="31">
        <f>'по 6-10'!L239+'по 0,4'!L236</f>
        <v>0</v>
      </c>
      <c r="M239" s="31">
        <f>'по 6-10'!M239+'по 0,4'!M236</f>
        <v>0</v>
      </c>
      <c r="N239" s="31">
        <f>'по 6-10'!N239+'по 0,4'!N236</f>
        <v>0</v>
      </c>
      <c r="O239" s="31">
        <f>'по 6-10'!O239+'по 0,4'!O236</f>
        <v>0</v>
      </c>
      <c r="P239" s="31">
        <f>'по 6-10'!P239+'по 0,4'!P236</f>
        <v>0</v>
      </c>
      <c r="Q239" s="31">
        <f>'по 6-10'!Q239+'по 0,4'!Q236</f>
        <v>0</v>
      </c>
    </row>
    <row r="240" spans="1:17" ht="12.75" customHeight="1">
      <c r="A240" s="18"/>
      <c r="B240" s="48"/>
      <c r="C240" s="46" t="s">
        <v>301</v>
      </c>
      <c r="D240" s="31">
        <f>'по 6-10'!D240+'по 0,4'!D237</f>
        <v>0</v>
      </c>
      <c r="E240" s="31">
        <f>'по 6-10'!E240+'по 0,4'!E237</f>
        <v>0</v>
      </c>
      <c r="F240" s="31">
        <f>'по 6-10'!F240+'по 0,4'!F237</f>
        <v>0</v>
      </c>
      <c r="G240" s="31">
        <f>'по 6-10'!G240+'по 0,4'!G237</f>
        <v>0</v>
      </c>
      <c r="H240" s="31">
        <f>'по 6-10'!H240+'по 0,4'!H237</f>
        <v>0</v>
      </c>
      <c r="I240" s="31">
        <f>'по 6-10'!I240+'по 0,4'!I237</f>
        <v>0</v>
      </c>
      <c r="J240" s="31">
        <f>'по 6-10'!J240+'по 0,4'!J237</f>
        <v>0</v>
      </c>
      <c r="K240" s="31">
        <f>'по 6-10'!K240+'по 0,4'!K237</f>
        <v>0</v>
      </c>
      <c r="L240" s="31">
        <f>'по 6-10'!L240+'по 0,4'!L237</f>
        <v>0</v>
      </c>
      <c r="M240" s="31">
        <f>'по 6-10'!M240+'по 0,4'!M237</f>
        <v>0</v>
      </c>
      <c r="N240" s="31">
        <f>'по 6-10'!N240+'по 0,4'!N237</f>
        <v>0</v>
      </c>
      <c r="O240" s="31">
        <f>'по 6-10'!O240+'по 0,4'!O237</f>
        <v>0</v>
      </c>
      <c r="P240" s="31">
        <f>'по 6-10'!P240+'по 0,4'!P237</f>
        <v>0</v>
      </c>
      <c r="Q240" s="31">
        <f>'по 6-10'!Q240+'по 0,4'!Q237</f>
        <v>0</v>
      </c>
    </row>
    <row r="241" spans="1:17" ht="12.75" customHeight="1">
      <c r="A241" s="18"/>
      <c r="B241" s="18"/>
      <c r="C241" s="20" t="s">
        <v>30</v>
      </c>
      <c r="D241" s="64">
        <f>SUM(D202:D240)</f>
        <v>26</v>
      </c>
      <c r="E241" s="64">
        <f aca="true" t="shared" si="6" ref="E241:Q241">SUM(E202:E240)</f>
        <v>2407</v>
      </c>
      <c r="F241" s="64">
        <f t="shared" si="6"/>
        <v>0</v>
      </c>
      <c r="G241" s="64">
        <f t="shared" si="6"/>
        <v>0</v>
      </c>
      <c r="H241" s="64">
        <f t="shared" si="6"/>
        <v>0</v>
      </c>
      <c r="I241" s="64">
        <f t="shared" si="6"/>
        <v>0</v>
      </c>
      <c r="J241" s="64">
        <f t="shared" si="6"/>
        <v>0</v>
      </c>
      <c r="K241" s="64">
        <f t="shared" si="6"/>
        <v>0</v>
      </c>
      <c r="L241" s="64">
        <f t="shared" si="6"/>
        <v>0</v>
      </c>
      <c r="M241" s="64">
        <f t="shared" si="6"/>
        <v>0</v>
      </c>
      <c r="N241" s="64">
        <f t="shared" si="6"/>
        <v>0</v>
      </c>
      <c r="O241" s="64">
        <f t="shared" si="6"/>
        <v>0</v>
      </c>
      <c r="P241" s="64">
        <f t="shared" si="6"/>
        <v>0</v>
      </c>
      <c r="Q241" s="64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 aca="true" t="shared" si="7" ref="D242:Q242">SUM(D241+D200+D192+D182+D150+D101+D64)</f>
        <v>332</v>
      </c>
      <c r="E242" s="36">
        <f t="shared" si="7"/>
        <v>12782.79</v>
      </c>
      <c r="F242" s="36">
        <f t="shared" si="7"/>
        <v>38</v>
      </c>
      <c r="G242" s="36">
        <f t="shared" si="7"/>
        <v>473</v>
      </c>
      <c r="H242" s="36">
        <f t="shared" si="7"/>
        <v>0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C243" s="84"/>
      <c r="D243" s="37">
        <f>SUM(D242:D242)</f>
        <v>332</v>
      </c>
      <c r="E243" s="38">
        <f aca="true" t="shared" si="8" ref="E243:Q243">SUM(E242:E242)</f>
        <v>12782.79</v>
      </c>
      <c r="F243" s="37">
        <f t="shared" si="8"/>
        <v>38</v>
      </c>
      <c r="G243" s="38">
        <f t="shared" si="8"/>
        <v>473</v>
      </c>
      <c r="H243" s="38">
        <f t="shared" si="8"/>
        <v>0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6:11" ht="12.75">
      <c r="F248" s="35"/>
      <c r="H248" s="39"/>
      <c r="I248" s="70"/>
      <c r="J248" s="70"/>
      <c r="K248" s="40"/>
    </row>
    <row r="249" spans="1:11" ht="12.75">
      <c r="A249" s="18" t="s">
        <v>426</v>
      </c>
      <c r="B249" s="18" t="s">
        <v>427</v>
      </c>
      <c r="C249" t="s">
        <v>620</v>
      </c>
      <c r="D249" s="101"/>
      <c r="E249" s="101"/>
      <c r="H249" s="41"/>
      <c r="I249" s="85"/>
      <c r="J249" s="86"/>
      <c r="K249" s="25"/>
    </row>
    <row r="250" spans="1:11" ht="12.75">
      <c r="A250" s="99" t="s">
        <v>179</v>
      </c>
      <c r="B250" s="100" t="s">
        <v>428</v>
      </c>
      <c r="C250" s="30"/>
      <c r="H250" s="41"/>
      <c r="I250" s="85"/>
      <c r="J250" s="86"/>
      <c r="K250" s="42"/>
    </row>
    <row r="251" spans="1:11" ht="12.75">
      <c r="A251" s="46" t="s">
        <v>618</v>
      </c>
      <c r="B251" s="111" t="s">
        <v>619</v>
      </c>
      <c r="H251" s="41"/>
      <c r="I251" s="85"/>
      <c r="J251" s="86"/>
      <c r="K251" s="27"/>
    </row>
    <row r="252" spans="1:11" ht="12.75">
      <c r="A252" s="99" t="s">
        <v>175</v>
      </c>
      <c r="B252" s="100" t="s">
        <v>428</v>
      </c>
      <c r="H252" s="41"/>
      <c r="I252" s="85"/>
      <c r="J252" s="86"/>
      <c r="K252" s="27"/>
    </row>
    <row r="253" spans="1:11" ht="12.75">
      <c r="A253" s="99" t="s">
        <v>174</v>
      </c>
      <c r="B253" s="100" t="s">
        <v>429</v>
      </c>
      <c r="H253" s="41"/>
      <c r="I253" s="85"/>
      <c r="J253" s="86"/>
      <c r="K253" s="27"/>
    </row>
    <row r="254" spans="1:11" ht="12.75">
      <c r="A254" s="99" t="s">
        <v>247</v>
      </c>
      <c r="B254" s="100" t="s">
        <v>430</v>
      </c>
      <c r="H254" s="43"/>
      <c r="I254" s="87"/>
      <c r="J254" s="88"/>
      <c r="K254" s="44"/>
    </row>
    <row r="255" spans="1:11" ht="12.75">
      <c r="A255" s="99" t="s">
        <v>299</v>
      </c>
      <c r="B255" s="100" t="s">
        <v>430</v>
      </c>
      <c r="H255" s="26"/>
      <c r="I255" s="45"/>
      <c r="J255" s="45"/>
      <c r="K255" s="27"/>
    </row>
    <row r="256" spans="8:11" ht="12.75">
      <c r="H256" s="26"/>
      <c r="I256" s="45"/>
      <c r="J256" s="45"/>
      <c r="K256" s="27"/>
    </row>
    <row r="257" spans="8:11" ht="12.75">
      <c r="H257" s="26"/>
      <c r="I257" s="29"/>
      <c r="J257" s="29"/>
      <c r="K257" s="27"/>
    </row>
    <row r="258" spans="8:11" ht="12.75">
      <c r="H258" s="26"/>
      <c r="I258" s="29"/>
      <c r="J258" s="29"/>
      <c r="K258" s="27"/>
    </row>
  </sheetData>
  <sheetProtection/>
  <autoFilter ref="C21:C243"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1"/>
  <sheetViews>
    <sheetView zoomScale="85" zoomScaleNormal="85" zoomScalePageLayoutView="0" workbookViewId="0" topLeftCell="B1">
      <pane ySplit="19" topLeftCell="A58" activePane="bottomLeft" state="frozen"/>
      <selection pane="topLeft" activeCell="B1" sqref="B1"/>
      <selection pane="bottomLeft" activeCell="E67" sqref="E67"/>
    </sheetView>
  </sheetViews>
  <sheetFormatPr defaultColWidth="9.00390625" defaultRowHeight="12.75"/>
  <cols>
    <col min="1" max="1" width="13.25390625" style="0" customWidth="1"/>
    <col min="2" max="2" width="14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621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2:13" ht="12.75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8" t="s">
        <v>5</v>
      </c>
      <c r="I19" s="72"/>
      <c r="J19" s="78" t="s">
        <v>6</v>
      </c>
      <c r="K19" s="72"/>
      <c r="L19" s="71" t="s">
        <v>18</v>
      </c>
      <c r="M19" s="72"/>
      <c r="N19" s="71" t="s">
        <v>19</v>
      </c>
      <c r="O19" s="72"/>
      <c r="P19" s="71" t="s">
        <v>20</v>
      </c>
      <c r="Q19" s="72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56"/>
      <c r="F20" s="73">
        <v>5</v>
      </c>
      <c r="G20" s="77"/>
      <c r="H20" s="75">
        <v>6</v>
      </c>
      <c r="I20" s="77"/>
      <c r="J20" s="75">
        <v>7</v>
      </c>
      <c r="K20" s="77"/>
      <c r="L20" s="76">
        <v>8</v>
      </c>
      <c r="M20" s="77"/>
      <c r="N20" s="76">
        <v>9</v>
      </c>
      <c r="O20" s="77"/>
      <c r="P20" s="76">
        <v>10</v>
      </c>
      <c r="Q20" s="77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356</v>
      </c>
      <c r="C22" s="89" t="s">
        <v>146</v>
      </c>
      <c r="D22" s="6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303</v>
      </c>
      <c r="D23" s="31"/>
      <c r="E23" s="31"/>
      <c r="F23" s="31"/>
      <c r="G23" s="31"/>
      <c r="H23" s="62"/>
      <c r="I23" s="24"/>
      <c r="J23" s="31"/>
      <c r="K23" s="31"/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304</v>
      </c>
      <c r="D24" s="59"/>
      <c r="E24" s="59"/>
      <c r="F24" s="59"/>
      <c r="G24" s="59"/>
      <c r="H24" s="62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305</v>
      </c>
      <c r="D25" s="59"/>
      <c r="E25" s="59"/>
      <c r="F25" s="59"/>
      <c r="G25" s="59"/>
      <c r="H25" s="62"/>
      <c r="I25" s="24"/>
      <c r="J25" s="31"/>
      <c r="K25" s="31"/>
      <c r="L25" s="8"/>
      <c r="M25" s="8"/>
      <c r="N25" s="8"/>
      <c r="O25" s="8"/>
      <c r="P25" s="8"/>
      <c r="Q25" s="8"/>
    </row>
    <row r="26" spans="1:17" ht="11.25" customHeight="1">
      <c r="A26" s="18"/>
      <c r="B26" s="18"/>
      <c r="C26" s="18" t="s">
        <v>435</v>
      </c>
      <c r="D26" s="59">
        <v>2</v>
      </c>
      <c r="E26" s="59">
        <v>275</v>
      </c>
      <c r="F26" s="59"/>
      <c r="G26" s="59"/>
      <c r="H26" s="62"/>
      <c r="I26" s="24"/>
      <c r="J26" s="31"/>
      <c r="K26" s="31"/>
      <c r="L26" s="8"/>
      <c r="M26" s="8"/>
      <c r="N26" s="8"/>
      <c r="O26" s="8"/>
      <c r="P26" s="8"/>
      <c r="Q26" s="8"/>
    </row>
    <row r="27" spans="1:17" ht="12.75" customHeight="1">
      <c r="A27" s="18"/>
      <c r="B27" s="18"/>
      <c r="C27" s="18" t="s">
        <v>307</v>
      </c>
      <c r="D27" s="59"/>
      <c r="E27" s="59"/>
      <c r="F27" s="59"/>
      <c r="G27" s="59"/>
      <c r="H27" s="62"/>
      <c r="I27" s="24"/>
      <c r="J27" s="31"/>
      <c r="K27" s="31"/>
      <c r="L27" s="8"/>
      <c r="M27" s="8"/>
      <c r="N27" s="8"/>
      <c r="O27" s="8"/>
      <c r="P27" s="8"/>
      <c r="Q27" s="8"/>
    </row>
    <row r="28" spans="1:17" ht="11.25" customHeight="1">
      <c r="A28" s="18"/>
      <c r="B28" s="18"/>
      <c r="C28" s="18" t="s">
        <v>308</v>
      </c>
      <c r="D28" s="59"/>
      <c r="E28" s="59"/>
      <c r="F28" s="59"/>
      <c r="G28" s="59"/>
      <c r="H28" s="62"/>
      <c r="I28" s="24"/>
      <c r="J28" s="31"/>
      <c r="K28" s="31"/>
      <c r="L28" s="8"/>
      <c r="M28" s="8"/>
      <c r="N28" s="8"/>
      <c r="O28" s="8"/>
      <c r="P28" s="8"/>
      <c r="Q28" s="8"/>
    </row>
    <row r="29" spans="1:17" ht="16.5" customHeight="1">
      <c r="A29" s="18"/>
      <c r="B29" s="18"/>
      <c r="C29" s="18" t="s">
        <v>309</v>
      </c>
      <c r="D29" s="60">
        <v>1</v>
      </c>
      <c r="E29" s="60">
        <v>230</v>
      </c>
      <c r="F29" s="60"/>
      <c r="G29" s="60"/>
      <c r="H29" s="62"/>
      <c r="I29" s="29"/>
      <c r="J29" s="29"/>
      <c r="K29" s="29"/>
      <c r="L29" s="8"/>
      <c r="M29" s="8"/>
      <c r="N29" s="8"/>
      <c r="O29" s="8"/>
      <c r="P29" s="8"/>
      <c r="Q29" s="8"/>
    </row>
    <row r="30" spans="1:17" ht="12" customHeight="1">
      <c r="A30" s="18"/>
      <c r="B30" s="18"/>
      <c r="C30" s="18" t="s">
        <v>310</v>
      </c>
      <c r="D30" s="31">
        <v>3</v>
      </c>
      <c r="E30" s="31">
        <v>688.5</v>
      </c>
      <c r="F30" s="31"/>
      <c r="G30" s="31"/>
      <c r="H30" s="62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311</v>
      </c>
      <c r="D31" s="31">
        <v>1</v>
      </c>
      <c r="E31" s="31">
        <v>6</v>
      </c>
      <c r="F31" s="31"/>
      <c r="G31" s="31"/>
      <c r="H31" s="62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312</v>
      </c>
      <c r="D32" s="59">
        <v>1</v>
      </c>
      <c r="E32" s="59">
        <v>70</v>
      </c>
      <c r="F32" s="59"/>
      <c r="G32" s="59"/>
      <c r="H32" s="62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313</v>
      </c>
      <c r="D33" s="59">
        <v>2</v>
      </c>
      <c r="E33" s="59">
        <v>110</v>
      </c>
      <c r="F33" s="59"/>
      <c r="G33" s="59"/>
      <c r="H33" s="62"/>
      <c r="I33" s="24"/>
      <c r="J33" s="31"/>
      <c r="K33" s="31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314</v>
      </c>
      <c r="D34" s="59">
        <v>1</v>
      </c>
      <c r="E34" s="59">
        <v>15</v>
      </c>
      <c r="F34" s="59"/>
      <c r="G34" s="59"/>
      <c r="H34" s="62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315</v>
      </c>
      <c r="D35" s="59"/>
      <c r="E35" s="59"/>
      <c r="F35" s="59"/>
      <c r="G35" s="59"/>
      <c r="H35" s="62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316</v>
      </c>
      <c r="D36" s="60">
        <v>3</v>
      </c>
      <c r="E36" s="60">
        <v>163</v>
      </c>
      <c r="F36" s="60"/>
      <c r="G36" s="60"/>
      <c r="H36" s="62"/>
      <c r="I36" s="29"/>
      <c r="J36" s="29"/>
      <c r="K36" s="29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317</v>
      </c>
      <c r="D37" s="59"/>
      <c r="E37" s="59"/>
      <c r="F37" s="59"/>
      <c r="G37" s="59"/>
      <c r="H37" s="62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318</v>
      </c>
      <c r="D38" s="59">
        <v>2</v>
      </c>
      <c r="E38" s="59">
        <v>100</v>
      </c>
      <c r="F38" s="59"/>
      <c r="G38" s="59"/>
      <c r="H38" s="62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319</v>
      </c>
      <c r="D39" s="31">
        <v>2</v>
      </c>
      <c r="E39" s="31">
        <v>56</v>
      </c>
      <c r="F39" s="31">
        <v>1</v>
      </c>
      <c r="G39" s="31">
        <v>20</v>
      </c>
      <c r="H39" s="62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320</v>
      </c>
      <c r="D40" s="31">
        <v>1</v>
      </c>
      <c r="E40" s="31">
        <v>30</v>
      </c>
      <c r="F40" s="31"/>
      <c r="G40" s="31"/>
      <c r="H40" s="62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321</v>
      </c>
      <c r="D41" s="31">
        <v>2</v>
      </c>
      <c r="E41" s="31">
        <v>85</v>
      </c>
      <c r="F41" s="31"/>
      <c r="G41" s="31"/>
      <c r="H41" s="62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322</v>
      </c>
      <c r="D42" s="31"/>
      <c r="E42" s="31"/>
      <c r="F42" s="31"/>
      <c r="G42" s="31"/>
      <c r="H42" s="62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323</v>
      </c>
      <c r="D43" s="31">
        <v>1</v>
      </c>
      <c r="E43" s="31">
        <v>15</v>
      </c>
      <c r="F43" s="31"/>
      <c r="G43" s="31"/>
      <c r="H43" s="62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324</v>
      </c>
      <c r="D44" s="31">
        <v>1</v>
      </c>
      <c r="E44" s="31">
        <v>5</v>
      </c>
      <c r="F44" s="31"/>
      <c r="G44" s="31"/>
      <c r="H44" s="62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325</v>
      </c>
      <c r="D45" s="59"/>
      <c r="E45" s="59"/>
      <c r="F45" s="59"/>
      <c r="G45" s="59"/>
      <c r="H45" s="62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326</v>
      </c>
      <c r="D46" s="59"/>
      <c r="E46" s="59"/>
      <c r="F46" s="59"/>
      <c r="G46" s="59"/>
      <c r="H46" s="62"/>
      <c r="I46" s="24"/>
      <c r="J46" s="31"/>
      <c r="K46" s="31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327</v>
      </c>
      <c r="D47" s="59">
        <v>1</v>
      </c>
      <c r="E47" s="59">
        <v>190</v>
      </c>
      <c r="F47" s="59"/>
      <c r="G47" s="59"/>
      <c r="H47" s="62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328</v>
      </c>
      <c r="D48" s="59">
        <v>1</v>
      </c>
      <c r="E48" s="59">
        <v>10</v>
      </c>
      <c r="F48" s="59"/>
      <c r="G48" s="59"/>
      <c r="H48" s="62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329</v>
      </c>
      <c r="D49" s="60"/>
      <c r="E49" s="60"/>
      <c r="F49" s="60"/>
      <c r="G49" s="60"/>
      <c r="H49" s="62"/>
      <c r="I49" s="29"/>
      <c r="J49" s="29"/>
      <c r="K49" s="29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330</v>
      </c>
      <c r="D50" s="59">
        <v>2</v>
      </c>
      <c r="E50" s="59">
        <v>54</v>
      </c>
      <c r="F50" s="59"/>
      <c r="G50" s="59"/>
      <c r="H50" s="62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331</v>
      </c>
      <c r="D51" s="59">
        <v>1</v>
      </c>
      <c r="E51" s="59">
        <v>150</v>
      </c>
      <c r="F51" s="59"/>
      <c r="G51" s="59"/>
      <c r="H51" s="62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332</v>
      </c>
      <c r="D52" s="59"/>
      <c r="E52" s="59"/>
      <c r="F52" s="59"/>
      <c r="G52" s="59"/>
      <c r="H52" s="62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333</v>
      </c>
      <c r="D53" s="59">
        <v>2</v>
      </c>
      <c r="E53" s="59">
        <v>40</v>
      </c>
      <c r="F53" s="59"/>
      <c r="G53" s="59"/>
      <c r="H53" s="62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334</v>
      </c>
      <c r="D54" s="59">
        <v>1</v>
      </c>
      <c r="E54" s="59">
        <v>255</v>
      </c>
      <c r="F54" s="59"/>
      <c r="G54" s="59"/>
      <c r="H54" s="62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335</v>
      </c>
      <c r="D55" s="31"/>
      <c r="E55" s="31"/>
      <c r="F55" s="31"/>
      <c r="G55" s="31"/>
      <c r="H55" s="62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336</v>
      </c>
      <c r="D56" s="31"/>
      <c r="E56" s="31"/>
      <c r="F56" s="31"/>
      <c r="G56" s="31"/>
      <c r="H56" s="62"/>
      <c r="I56" s="24"/>
      <c r="J56" s="31"/>
      <c r="K56" s="31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337</v>
      </c>
      <c r="D57" s="31"/>
      <c r="E57" s="31"/>
      <c r="F57" s="31"/>
      <c r="G57" s="31"/>
      <c r="H57" s="62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338</v>
      </c>
      <c r="D58" s="31"/>
      <c r="E58" s="31"/>
      <c r="F58" s="31"/>
      <c r="G58" s="31"/>
      <c r="H58" s="62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339</v>
      </c>
      <c r="D59" s="29">
        <v>1</v>
      </c>
      <c r="E59" s="29">
        <v>86</v>
      </c>
      <c r="F59" s="29"/>
      <c r="G59" s="29"/>
      <c r="H59" s="62"/>
      <c r="I59" s="29"/>
      <c r="J59" s="29"/>
      <c r="K59" s="29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340</v>
      </c>
      <c r="D60" s="31">
        <v>1</v>
      </c>
      <c r="E60" s="31">
        <v>200</v>
      </c>
      <c r="F60" s="31"/>
      <c r="G60" s="31"/>
      <c r="H60" s="62"/>
      <c r="I60" s="24"/>
      <c r="J60" s="31"/>
      <c r="K60" s="31"/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341</v>
      </c>
      <c r="D61" s="31"/>
      <c r="E61" s="31"/>
      <c r="F61" s="31"/>
      <c r="G61" s="31"/>
      <c r="H61" s="62"/>
      <c r="I61" s="24"/>
      <c r="J61" s="31"/>
      <c r="K61" s="31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342</v>
      </c>
      <c r="D62" s="31"/>
      <c r="E62" s="31"/>
      <c r="F62" s="31"/>
      <c r="G62" s="31"/>
      <c r="H62" s="62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375</v>
      </c>
      <c r="D63" s="31"/>
      <c r="E63" s="31"/>
      <c r="F63" s="31"/>
      <c r="G63" s="31"/>
      <c r="H63" s="62"/>
      <c r="I63" s="24"/>
      <c r="J63" s="31"/>
      <c r="K63" s="31"/>
      <c r="L63" s="8"/>
      <c r="M63" s="8"/>
      <c r="N63" s="8"/>
      <c r="O63" s="8"/>
      <c r="P63" s="8"/>
      <c r="Q63" s="8"/>
    </row>
    <row r="64" spans="1:17" ht="17.25" customHeight="1">
      <c r="A64" s="18"/>
      <c r="B64" s="18"/>
      <c r="C64" s="19" t="s">
        <v>30</v>
      </c>
      <c r="D64" s="31">
        <f aca="true" t="shared" si="0" ref="D64:Q64">SUM(D23:D63)</f>
        <v>33</v>
      </c>
      <c r="E64" s="31">
        <f t="shared" si="0"/>
        <v>2833.5</v>
      </c>
      <c r="F64" s="31">
        <f t="shared" si="0"/>
        <v>1</v>
      </c>
      <c r="G64" s="31">
        <f t="shared" si="0"/>
        <v>20</v>
      </c>
      <c r="H64" s="31">
        <f t="shared" si="0"/>
        <v>0</v>
      </c>
      <c r="I64" s="31">
        <f t="shared" si="0"/>
        <v>0</v>
      </c>
      <c r="J64" s="31">
        <f t="shared" si="0"/>
        <v>0</v>
      </c>
      <c r="K64" s="31">
        <f t="shared" si="0"/>
        <v>0</v>
      </c>
      <c r="L64" s="31">
        <f t="shared" si="0"/>
        <v>0</v>
      </c>
      <c r="M64" s="31">
        <f t="shared" si="0"/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>
      <c r="A65" s="18"/>
      <c r="B65" s="18"/>
      <c r="C65" s="89" t="s">
        <v>148</v>
      </c>
      <c r="D65" s="69"/>
      <c r="E65" s="31"/>
      <c r="F65" s="31"/>
      <c r="G65" s="31"/>
      <c r="H65" s="62">
        <v>0</v>
      </c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347</v>
      </c>
      <c r="D66" s="31">
        <v>2</v>
      </c>
      <c r="E66" s="31">
        <v>30</v>
      </c>
      <c r="F66" s="31"/>
      <c r="G66" s="31"/>
      <c r="H66" s="62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149</v>
      </c>
      <c r="D67" s="31">
        <v>2</v>
      </c>
      <c r="E67" s="31">
        <v>260</v>
      </c>
      <c r="F67" s="31"/>
      <c r="G67" s="31"/>
      <c r="H67" s="62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150</v>
      </c>
      <c r="D68" s="31"/>
      <c r="E68" s="31"/>
      <c r="F68" s="31"/>
      <c r="G68" s="31"/>
      <c r="H68" s="62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151</v>
      </c>
      <c r="D69" s="31">
        <v>1</v>
      </c>
      <c r="E69" s="31">
        <v>15</v>
      </c>
      <c r="F69" s="31"/>
      <c r="G69" s="31"/>
      <c r="H69" s="62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152</v>
      </c>
      <c r="D70" s="31">
        <v>1</v>
      </c>
      <c r="E70" s="31">
        <v>10</v>
      </c>
      <c r="F70" s="31"/>
      <c r="G70" s="31"/>
      <c r="H70" s="62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382</v>
      </c>
      <c r="D71" s="31"/>
      <c r="E71" s="31"/>
      <c r="F71" s="31"/>
      <c r="G71" s="31"/>
      <c r="H71" s="62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153</v>
      </c>
      <c r="D72" s="31"/>
      <c r="E72" s="31"/>
      <c r="F72" s="31"/>
      <c r="G72" s="31"/>
      <c r="H72" s="62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155</v>
      </c>
      <c r="D73" s="31"/>
      <c r="E73" s="31"/>
      <c r="F73" s="31"/>
      <c r="G73" s="31"/>
      <c r="H73" s="62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147</v>
      </c>
      <c r="D74" s="31"/>
      <c r="E74" s="31"/>
      <c r="F74" s="31"/>
      <c r="G74" s="31"/>
      <c r="H74" s="62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156</v>
      </c>
      <c r="D75" s="31"/>
      <c r="E75" s="31"/>
      <c r="F75" s="31"/>
      <c r="G75" s="31"/>
      <c r="H75" s="62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157</v>
      </c>
      <c r="D76" s="31">
        <v>1</v>
      </c>
      <c r="E76" s="31">
        <v>15</v>
      </c>
      <c r="F76" s="31">
        <v>1</v>
      </c>
      <c r="G76" s="31">
        <v>15</v>
      </c>
      <c r="H76" s="62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158</v>
      </c>
      <c r="D77" s="59">
        <v>1</v>
      </c>
      <c r="E77" s="59">
        <v>15</v>
      </c>
      <c r="F77" s="59">
        <v>1</v>
      </c>
      <c r="G77" s="59">
        <v>15</v>
      </c>
      <c r="H77" s="62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159</v>
      </c>
      <c r="D78" s="59"/>
      <c r="E78" s="59"/>
      <c r="F78" s="59"/>
      <c r="G78" s="59"/>
      <c r="H78" s="62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160</v>
      </c>
      <c r="D79" s="59">
        <v>1</v>
      </c>
      <c r="E79" s="59">
        <v>15</v>
      </c>
      <c r="F79" s="59"/>
      <c r="G79" s="59"/>
      <c r="H79" s="62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161</v>
      </c>
      <c r="D80" s="59">
        <v>1</v>
      </c>
      <c r="E80" s="59">
        <v>128</v>
      </c>
      <c r="F80" s="59"/>
      <c r="G80" s="59"/>
      <c r="H80" s="62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162</v>
      </c>
      <c r="D81" s="59">
        <v>1</v>
      </c>
      <c r="E81" s="59">
        <v>60</v>
      </c>
      <c r="F81" s="59"/>
      <c r="G81" s="59"/>
      <c r="H81" s="62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163</v>
      </c>
      <c r="D82" s="59"/>
      <c r="E82" s="59"/>
      <c r="F82" s="59"/>
      <c r="G82" s="59"/>
      <c r="H82" s="62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348</v>
      </c>
      <c r="D83" s="31">
        <v>2</v>
      </c>
      <c r="E83" s="31">
        <v>20</v>
      </c>
      <c r="F83" s="31"/>
      <c r="G83" s="31"/>
      <c r="H83" s="62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171</v>
      </c>
      <c r="D84" s="31">
        <v>1</v>
      </c>
      <c r="E84" s="31">
        <v>170</v>
      </c>
      <c r="F84" s="31"/>
      <c r="G84" s="31"/>
      <c r="H84" s="62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164</v>
      </c>
      <c r="D85" s="31">
        <v>2</v>
      </c>
      <c r="E85" s="31">
        <v>30</v>
      </c>
      <c r="F85" s="31">
        <v>1</v>
      </c>
      <c r="G85" s="31">
        <v>15</v>
      </c>
      <c r="H85" s="62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353</v>
      </c>
      <c r="D86" s="31"/>
      <c r="E86" s="31"/>
      <c r="F86" s="31"/>
      <c r="G86" s="31"/>
      <c r="H86" s="62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165</v>
      </c>
      <c r="D87" s="31"/>
      <c r="E87" s="31"/>
      <c r="F87" s="31"/>
      <c r="G87" s="31"/>
      <c r="H87" s="62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166</v>
      </c>
      <c r="D88" s="31"/>
      <c r="E88" s="31"/>
      <c r="F88" s="31"/>
      <c r="G88" s="31"/>
      <c r="H88" s="62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349</v>
      </c>
      <c r="D89" s="31"/>
      <c r="E89" s="31"/>
      <c r="F89" s="31"/>
      <c r="G89" s="31"/>
      <c r="H89" s="62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350</v>
      </c>
      <c r="D90" s="31"/>
      <c r="E90" s="31"/>
      <c r="F90" s="31"/>
      <c r="G90" s="31"/>
      <c r="H90" s="62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167</v>
      </c>
      <c r="D91" s="31"/>
      <c r="E91" s="31"/>
      <c r="F91" s="31"/>
      <c r="G91" s="31"/>
      <c r="H91" s="62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351</v>
      </c>
      <c r="D92" s="31">
        <v>1</v>
      </c>
      <c r="E92" s="31">
        <v>25</v>
      </c>
      <c r="F92" s="31"/>
      <c r="G92" s="31"/>
      <c r="H92" s="62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168</v>
      </c>
      <c r="D93" s="31"/>
      <c r="E93" s="31"/>
      <c r="F93" s="31"/>
      <c r="G93" s="31"/>
      <c r="H93" s="62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169</v>
      </c>
      <c r="D94" s="31"/>
      <c r="E94" s="31"/>
      <c r="F94" s="31"/>
      <c r="G94" s="31"/>
      <c r="H94" s="62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354</v>
      </c>
      <c r="D95" s="31"/>
      <c r="E95" s="31"/>
      <c r="F95" s="31"/>
      <c r="G95" s="31"/>
      <c r="H95" s="62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170</v>
      </c>
      <c r="D96" s="31"/>
      <c r="E96" s="31"/>
      <c r="F96" s="31"/>
      <c r="G96" s="31"/>
      <c r="H96" s="62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352</v>
      </c>
      <c r="D97" s="31"/>
      <c r="E97" s="31"/>
      <c r="F97" s="31"/>
      <c r="G97" s="31"/>
      <c r="H97" s="62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172</v>
      </c>
      <c r="D98" s="31"/>
      <c r="E98" s="31"/>
      <c r="F98" s="31"/>
      <c r="G98" s="31"/>
      <c r="H98" s="62"/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173</v>
      </c>
      <c r="D99" s="31"/>
      <c r="E99" s="31"/>
      <c r="F99" s="31"/>
      <c r="G99" s="31"/>
      <c r="H99" s="62"/>
      <c r="I99" s="24"/>
      <c r="J99" s="31"/>
      <c r="K99" s="31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46" t="s">
        <v>174</v>
      </c>
      <c r="D100" s="31">
        <v>1</v>
      </c>
      <c r="E100" s="31">
        <v>10</v>
      </c>
      <c r="F100" s="31"/>
      <c r="G100" s="31"/>
      <c r="H100" s="62">
        <v>0</v>
      </c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22.5" customHeight="1">
      <c r="A101" s="18"/>
      <c r="B101" s="18"/>
      <c r="C101" s="19" t="s">
        <v>30</v>
      </c>
      <c r="D101" s="31">
        <f aca="true" t="shared" si="1" ref="D101:Q101">SUM(D66:D100)</f>
        <v>18</v>
      </c>
      <c r="E101" s="31">
        <f t="shared" si="1"/>
        <v>803</v>
      </c>
      <c r="F101" s="31">
        <f t="shared" si="1"/>
        <v>3</v>
      </c>
      <c r="G101" s="31">
        <f t="shared" si="1"/>
        <v>45</v>
      </c>
      <c r="H101" s="31">
        <f t="shared" si="1"/>
        <v>0</v>
      </c>
      <c r="I101" s="31">
        <f t="shared" si="1"/>
        <v>0</v>
      </c>
      <c r="J101" s="31">
        <f t="shared" si="1"/>
        <v>0</v>
      </c>
      <c r="K101" s="31">
        <f t="shared" si="1"/>
        <v>0</v>
      </c>
      <c r="L101" s="31">
        <f t="shared" si="1"/>
        <v>0</v>
      </c>
      <c r="M101" s="31">
        <f t="shared" si="1"/>
        <v>0</v>
      </c>
      <c r="N101" s="31">
        <f t="shared" si="1"/>
        <v>0</v>
      </c>
      <c r="O101" s="31">
        <f t="shared" si="1"/>
        <v>0</v>
      </c>
      <c r="P101" s="31">
        <f t="shared" si="1"/>
        <v>0</v>
      </c>
      <c r="Q101" s="31">
        <f t="shared" si="1"/>
        <v>0</v>
      </c>
    </row>
    <row r="102" spans="1:17" ht="15">
      <c r="A102" s="18"/>
      <c r="B102" s="18"/>
      <c r="C102" s="50" t="s">
        <v>222</v>
      </c>
      <c r="D102" s="31"/>
      <c r="E102" s="31"/>
      <c r="F102" s="31"/>
      <c r="G102" s="31"/>
      <c r="H102" s="62">
        <v>0</v>
      </c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175</v>
      </c>
      <c r="D103" s="59">
        <v>6</v>
      </c>
      <c r="E103" s="59">
        <f>35+765</f>
        <v>800</v>
      </c>
      <c r="F103" s="59"/>
      <c r="G103" s="59"/>
      <c r="H103" s="62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176</v>
      </c>
      <c r="D104" s="31">
        <v>1</v>
      </c>
      <c r="E104" s="31">
        <v>300</v>
      </c>
      <c r="F104" s="31"/>
      <c r="G104" s="31"/>
      <c r="H104" s="62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177</v>
      </c>
      <c r="D105" s="31">
        <v>3</v>
      </c>
      <c r="E105" s="31">
        <v>32</v>
      </c>
      <c r="F105" s="31"/>
      <c r="G105" s="31"/>
      <c r="H105" s="62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178</v>
      </c>
      <c r="D106" s="31">
        <v>1</v>
      </c>
      <c r="E106" s="31">
        <v>6</v>
      </c>
      <c r="F106" s="31"/>
      <c r="G106" s="31"/>
      <c r="H106" s="62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179</v>
      </c>
      <c r="D107" s="31">
        <v>2</v>
      </c>
      <c r="E107" s="31">
        <v>60</v>
      </c>
      <c r="F107" s="31"/>
      <c r="G107" s="31"/>
      <c r="H107" s="62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180</v>
      </c>
      <c r="D108" s="31"/>
      <c r="E108" s="31"/>
      <c r="F108" s="31"/>
      <c r="G108" s="31"/>
      <c r="H108" s="62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181</v>
      </c>
      <c r="D109" s="31">
        <v>1</v>
      </c>
      <c r="E109" s="31">
        <v>120.49</v>
      </c>
      <c r="F109" s="31"/>
      <c r="G109" s="31"/>
      <c r="H109" s="62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182</v>
      </c>
      <c r="D110" s="31">
        <v>3</v>
      </c>
      <c r="E110" s="31">
        <f>450+149</f>
        <v>599</v>
      </c>
      <c r="F110" s="31"/>
      <c r="G110" s="31"/>
      <c r="H110" s="62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183</v>
      </c>
      <c r="D111" s="31"/>
      <c r="E111" s="31"/>
      <c r="F111" s="31"/>
      <c r="G111" s="31"/>
      <c r="H111" s="62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184</v>
      </c>
      <c r="D112" s="31"/>
      <c r="E112" s="31"/>
      <c r="F112" s="31"/>
      <c r="G112" s="31"/>
      <c r="H112" s="62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185</v>
      </c>
      <c r="D113" s="31">
        <v>3</v>
      </c>
      <c r="E113" s="31">
        <v>82</v>
      </c>
      <c r="F113" s="31"/>
      <c r="G113" s="31"/>
      <c r="H113" s="62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187</v>
      </c>
      <c r="D114" s="59"/>
      <c r="E114" s="59"/>
      <c r="F114" s="59"/>
      <c r="G114" s="59"/>
      <c r="H114" s="62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188</v>
      </c>
      <c r="D115" s="59">
        <v>4</v>
      </c>
      <c r="E115" s="59">
        <v>175</v>
      </c>
      <c r="F115" s="59"/>
      <c r="G115" s="59"/>
      <c r="H115" s="62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189</v>
      </c>
      <c r="D116" s="59">
        <v>4</v>
      </c>
      <c r="E116" s="59">
        <v>280</v>
      </c>
      <c r="F116" s="59"/>
      <c r="G116" s="59"/>
      <c r="H116" s="62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190</v>
      </c>
      <c r="D117" s="59">
        <v>1</v>
      </c>
      <c r="E117" s="59">
        <v>200</v>
      </c>
      <c r="F117" s="59"/>
      <c r="G117" s="59"/>
      <c r="H117" s="62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191</v>
      </c>
      <c r="D118" s="59"/>
      <c r="E118" s="59"/>
      <c r="F118" s="59"/>
      <c r="G118" s="59"/>
      <c r="H118" s="62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192</v>
      </c>
      <c r="D119" s="59"/>
      <c r="E119" s="59"/>
      <c r="F119" s="59"/>
      <c r="G119" s="59"/>
      <c r="H119" s="62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193</v>
      </c>
      <c r="D120" s="59">
        <v>1</v>
      </c>
      <c r="E120" s="59">
        <v>15</v>
      </c>
      <c r="F120" s="59">
        <v>1</v>
      </c>
      <c r="G120" s="59">
        <v>15</v>
      </c>
      <c r="H120" s="62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194</v>
      </c>
      <c r="D121" s="59"/>
      <c r="E121" s="59"/>
      <c r="F121" s="59"/>
      <c r="G121" s="59"/>
      <c r="H121" s="62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195</v>
      </c>
      <c r="D122" s="59">
        <v>1</v>
      </c>
      <c r="E122" s="59">
        <v>10</v>
      </c>
      <c r="F122" s="59">
        <v>1</v>
      </c>
      <c r="G122" s="59">
        <v>10</v>
      </c>
      <c r="H122" s="62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196</v>
      </c>
      <c r="D123" s="59">
        <v>1</v>
      </c>
      <c r="E123" s="59">
        <v>10</v>
      </c>
      <c r="F123" s="59"/>
      <c r="G123" s="59"/>
      <c r="H123" s="62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197</v>
      </c>
      <c r="D124" s="31">
        <v>2</v>
      </c>
      <c r="E124" s="31">
        <v>20</v>
      </c>
      <c r="F124" s="31"/>
      <c r="G124" s="31"/>
      <c r="H124" s="62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198</v>
      </c>
      <c r="D125" s="31"/>
      <c r="E125" s="31"/>
      <c r="F125" s="31"/>
      <c r="G125" s="31"/>
      <c r="H125" s="62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199</v>
      </c>
      <c r="D126" s="31"/>
      <c r="E126" s="31"/>
      <c r="F126" s="31"/>
      <c r="G126" s="31"/>
      <c r="H126" s="62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200</v>
      </c>
      <c r="D127" s="31">
        <v>4</v>
      </c>
      <c r="E127" s="31">
        <v>122</v>
      </c>
      <c r="F127" s="31"/>
      <c r="G127" s="31"/>
      <c r="H127" s="62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201</v>
      </c>
      <c r="D128" s="31">
        <v>2</v>
      </c>
      <c r="E128" s="31">
        <v>30</v>
      </c>
      <c r="F128" s="31">
        <v>2</v>
      </c>
      <c r="G128" s="31">
        <v>30</v>
      </c>
      <c r="H128" s="62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202</v>
      </c>
      <c r="D129" s="31"/>
      <c r="E129" s="31"/>
      <c r="F129" s="31"/>
      <c r="G129" s="31"/>
      <c r="H129" s="62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203</v>
      </c>
      <c r="D130" s="31"/>
      <c r="E130" s="31"/>
      <c r="F130" s="31"/>
      <c r="G130" s="31"/>
      <c r="H130" s="62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204</v>
      </c>
      <c r="D131" s="31"/>
      <c r="E131" s="31"/>
      <c r="F131" s="31"/>
      <c r="G131" s="31"/>
      <c r="H131" s="62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205</v>
      </c>
      <c r="D132" s="31"/>
      <c r="E132" s="31"/>
      <c r="F132" s="31"/>
      <c r="G132" s="31"/>
      <c r="H132" s="62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206</v>
      </c>
      <c r="D133" s="31"/>
      <c r="E133" s="31"/>
      <c r="F133" s="31"/>
      <c r="G133" s="31"/>
      <c r="H133" s="62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207</v>
      </c>
      <c r="D134" s="31"/>
      <c r="E134" s="31"/>
      <c r="F134" s="31"/>
      <c r="G134" s="31"/>
      <c r="H134" s="62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186</v>
      </c>
      <c r="D135" s="31">
        <v>1</v>
      </c>
      <c r="E135" s="31">
        <v>5</v>
      </c>
      <c r="F135" s="31"/>
      <c r="G135" s="31"/>
      <c r="H135" s="62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208</v>
      </c>
      <c r="D136" s="29"/>
      <c r="E136" s="29"/>
      <c r="F136" s="29"/>
      <c r="G136" s="29"/>
      <c r="H136" s="62"/>
      <c r="I136" s="29"/>
      <c r="J136" s="29"/>
      <c r="K136" s="29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209</v>
      </c>
      <c r="D137" s="59"/>
      <c r="E137" s="59"/>
      <c r="F137" s="59"/>
      <c r="G137" s="31"/>
      <c r="H137" s="62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210</v>
      </c>
      <c r="D138" s="59"/>
      <c r="E138" s="59"/>
      <c r="F138" s="59"/>
      <c r="G138" s="31"/>
      <c r="H138" s="62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211</v>
      </c>
      <c r="D139" s="59"/>
      <c r="E139" s="59"/>
      <c r="F139" s="59"/>
      <c r="G139" s="31"/>
      <c r="H139" s="62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212</v>
      </c>
      <c r="D140" s="59">
        <v>2</v>
      </c>
      <c r="E140" s="59">
        <v>20</v>
      </c>
      <c r="F140" s="59"/>
      <c r="G140" s="31"/>
      <c r="H140" s="62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213</v>
      </c>
      <c r="D141" s="59"/>
      <c r="E141" s="59"/>
      <c r="F141" s="59"/>
      <c r="G141" s="31"/>
      <c r="H141" s="62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214</v>
      </c>
      <c r="D142" s="59"/>
      <c r="E142" s="59"/>
      <c r="F142" s="59"/>
      <c r="G142" s="31"/>
      <c r="H142" s="62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51" t="s">
        <v>215</v>
      </c>
      <c r="D143" s="59"/>
      <c r="E143" s="59"/>
      <c r="F143" s="59"/>
      <c r="G143" s="31"/>
      <c r="H143" s="62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52" t="s">
        <v>216</v>
      </c>
      <c r="D144" s="59">
        <v>1</v>
      </c>
      <c r="E144" s="59">
        <v>40</v>
      </c>
      <c r="F144" s="59"/>
      <c r="G144" s="31"/>
      <c r="H144" s="62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217</v>
      </c>
      <c r="D145" s="59">
        <v>1</v>
      </c>
      <c r="E145" s="59">
        <v>160</v>
      </c>
      <c r="F145" s="59"/>
      <c r="G145" s="31"/>
      <c r="H145" s="62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218</v>
      </c>
      <c r="D146" s="59"/>
      <c r="E146" s="59"/>
      <c r="F146" s="59"/>
      <c r="G146" s="31"/>
      <c r="H146" s="62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219</v>
      </c>
      <c r="D147" s="60"/>
      <c r="E147" s="60"/>
      <c r="F147" s="60"/>
      <c r="G147" s="29"/>
      <c r="H147" s="62"/>
      <c r="I147" s="29"/>
      <c r="J147" s="29"/>
      <c r="K147" s="29"/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46" t="s">
        <v>220</v>
      </c>
      <c r="D148" s="59"/>
      <c r="E148" s="59"/>
      <c r="F148" s="59"/>
      <c r="G148" s="31"/>
      <c r="H148" s="62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221</v>
      </c>
      <c r="D149" s="31"/>
      <c r="E149" s="31"/>
      <c r="F149" s="31"/>
      <c r="G149" s="31"/>
      <c r="H149" s="62">
        <v>0</v>
      </c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8.75" customHeight="1">
      <c r="A150" s="18"/>
      <c r="B150" s="48"/>
      <c r="C150" s="19" t="s">
        <v>30</v>
      </c>
      <c r="D150" s="31">
        <f>SUM(D103:D149)</f>
        <v>45</v>
      </c>
      <c r="E150" s="31">
        <f aca="true" t="shared" si="2" ref="E150:Q150">SUM(E103:E149)</f>
        <v>3086.49</v>
      </c>
      <c r="F150" s="31">
        <f t="shared" si="2"/>
        <v>4</v>
      </c>
      <c r="G150" s="31">
        <f t="shared" si="2"/>
        <v>55</v>
      </c>
      <c r="H150" s="31">
        <f t="shared" si="2"/>
        <v>0</v>
      </c>
      <c r="I150" s="31">
        <f t="shared" si="2"/>
        <v>0</v>
      </c>
      <c r="J150" s="31">
        <f t="shared" si="2"/>
        <v>0</v>
      </c>
      <c r="K150" s="31">
        <f t="shared" si="2"/>
        <v>0</v>
      </c>
      <c r="L150" s="31">
        <f t="shared" si="2"/>
        <v>0</v>
      </c>
      <c r="M150" s="31">
        <f t="shared" si="2"/>
        <v>0</v>
      </c>
      <c r="N150" s="31">
        <f t="shared" si="2"/>
        <v>0</v>
      </c>
      <c r="O150" s="31">
        <f t="shared" si="2"/>
        <v>0</v>
      </c>
      <c r="P150" s="31">
        <f t="shared" si="2"/>
        <v>0</v>
      </c>
      <c r="Q150" s="31">
        <f t="shared" si="2"/>
        <v>0</v>
      </c>
    </row>
    <row r="151" spans="1:17" ht="15">
      <c r="A151" s="18"/>
      <c r="B151" s="18"/>
      <c r="C151" s="89" t="s">
        <v>249</v>
      </c>
      <c r="D151" s="31"/>
      <c r="E151" s="31"/>
      <c r="F151" s="31"/>
      <c r="G151" s="31"/>
      <c r="H151" s="62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223</v>
      </c>
      <c r="D152" s="31">
        <v>2</v>
      </c>
      <c r="E152" s="31">
        <v>40</v>
      </c>
      <c r="F152" s="31"/>
      <c r="G152" s="31"/>
      <c r="H152" s="62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224</v>
      </c>
      <c r="D153" s="31">
        <v>5</v>
      </c>
      <c r="E153" s="31">
        <f>80+360</f>
        <v>440</v>
      </c>
      <c r="F153" s="31"/>
      <c r="G153" s="31"/>
      <c r="H153" s="62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343</v>
      </c>
      <c r="D154" s="31"/>
      <c r="E154" s="31"/>
      <c r="F154" s="31"/>
      <c r="G154" s="31"/>
      <c r="H154" s="62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225</v>
      </c>
      <c r="D155" s="31"/>
      <c r="E155" s="31"/>
      <c r="F155" s="31"/>
      <c r="G155" s="31"/>
      <c r="H155" s="62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226</v>
      </c>
      <c r="D156" s="31"/>
      <c r="E156" s="31"/>
      <c r="F156" s="31"/>
      <c r="G156" s="31"/>
      <c r="H156" s="62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227</v>
      </c>
      <c r="D157" s="31">
        <v>2</v>
      </c>
      <c r="E157" s="31">
        <v>30</v>
      </c>
      <c r="F157" s="31">
        <v>1</v>
      </c>
      <c r="G157" s="31">
        <v>15</v>
      </c>
      <c r="H157" s="62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228</v>
      </c>
      <c r="D158" s="29"/>
      <c r="E158" s="29"/>
      <c r="F158" s="29"/>
      <c r="G158" s="29"/>
      <c r="H158" s="62"/>
      <c r="I158" s="29"/>
      <c r="J158" s="29"/>
      <c r="K158" s="29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229</v>
      </c>
      <c r="D159" s="31"/>
      <c r="E159" s="31"/>
      <c r="F159" s="31"/>
      <c r="G159" s="31"/>
      <c r="H159" s="62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230</v>
      </c>
      <c r="D160" s="31"/>
      <c r="E160" s="31"/>
      <c r="F160" s="31"/>
      <c r="G160" s="31"/>
      <c r="H160" s="62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231</v>
      </c>
      <c r="D161" s="59"/>
      <c r="E161" s="59"/>
      <c r="F161" s="59"/>
      <c r="G161" s="59"/>
      <c r="H161" s="62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232</v>
      </c>
      <c r="D162" s="59"/>
      <c r="E162" s="59"/>
      <c r="F162" s="59"/>
      <c r="G162" s="59"/>
      <c r="H162" s="62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233</v>
      </c>
      <c r="D163" s="59"/>
      <c r="E163" s="59"/>
      <c r="F163" s="59"/>
      <c r="G163" s="59"/>
      <c r="H163" s="62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234</v>
      </c>
      <c r="D164" s="59"/>
      <c r="E164" s="59"/>
      <c r="F164" s="59"/>
      <c r="G164" s="59"/>
      <c r="H164" s="62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344</v>
      </c>
      <c r="D165" s="59">
        <v>1</v>
      </c>
      <c r="E165" s="59">
        <v>15</v>
      </c>
      <c r="F165" s="59">
        <v>1</v>
      </c>
      <c r="G165" s="59">
        <v>15</v>
      </c>
      <c r="H165" s="62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235</v>
      </c>
      <c r="D166" s="59"/>
      <c r="E166" s="59"/>
      <c r="F166" s="59"/>
      <c r="G166" s="59"/>
      <c r="H166" s="62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236</v>
      </c>
      <c r="D167" s="59">
        <v>1</v>
      </c>
      <c r="E167" s="59">
        <v>15</v>
      </c>
      <c r="F167" s="59"/>
      <c r="G167" s="59"/>
      <c r="H167" s="62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237</v>
      </c>
      <c r="D168" s="59"/>
      <c r="E168" s="59"/>
      <c r="F168" s="59"/>
      <c r="G168" s="59"/>
      <c r="H168" s="62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238</v>
      </c>
      <c r="D169" s="59"/>
      <c r="E169" s="59"/>
      <c r="F169" s="59"/>
      <c r="G169" s="59"/>
      <c r="H169" s="62"/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239</v>
      </c>
      <c r="D170" s="60">
        <v>1</v>
      </c>
      <c r="E170" s="60">
        <v>15</v>
      </c>
      <c r="F170" s="60">
        <v>1</v>
      </c>
      <c r="G170" s="60">
        <v>15</v>
      </c>
      <c r="H170" s="62"/>
      <c r="I170" s="29"/>
      <c r="J170" s="29"/>
      <c r="K170" s="29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240</v>
      </c>
      <c r="D171" s="59"/>
      <c r="E171" s="59"/>
      <c r="F171" s="59"/>
      <c r="G171" s="59"/>
      <c r="H171" s="62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241</v>
      </c>
      <c r="D172" s="59"/>
      <c r="E172" s="59"/>
      <c r="F172" s="59"/>
      <c r="G172" s="59"/>
      <c r="H172" s="62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345</v>
      </c>
      <c r="D173" s="59"/>
      <c r="E173" s="59"/>
      <c r="F173" s="59"/>
      <c r="G173" s="59"/>
      <c r="H173" s="62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242</v>
      </c>
      <c r="D174" s="59"/>
      <c r="E174" s="59"/>
      <c r="F174" s="59"/>
      <c r="G174" s="59"/>
      <c r="H174" s="62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346</v>
      </c>
      <c r="D175" s="59">
        <v>1</v>
      </c>
      <c r="E175" s="59">
        <v>15</v>
      </c>
      <c r="F175" s="59">
        <v>1</v>
      </c>
      <c r="G175" s="59">
        <v>15</v>
      </c>
      <c r="H175" s="62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243</v>
      </c>
      <c r="D176" s="59">
        <v>1</v>
      </c>
      <c r="E176" s="59">
        <v>150</v>
      </c>
      <c r="F176" s="59"/>
      <c r="G176" s="59"/>
      <c r="H176" s="62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244</v>
      </c>
      <c r="D177" s="31"/>
      <c r="E177" s="31"/>
      <c r="F177" s="31"/>
      <c r="G177" s="31"/>
      <c r="H177" s="62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245</v>
      </c>
      <c r="D178" s="31">
        <v>1</v>
      </c>
      <c r="E178" s="31">
        <v>10</v>
      </c>
      <c r="F178" s="31"/>
      <c r="G178" s="31"/>
      <c r="H178" s="62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246</v>
      </c>
      <c r="D179" s="31">
        <v>1</v>
      </c>
      <c r="E179" s="31">
        <v>25</v>
      </c>
      <c r="F179" s="31"/>
      <c r="G179" s="31"/>
      <c r="H179" s="62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248</v>
      </c>
      <c r="D180" s="31"/>
      <c r="E180" s="31"/>
      <c r="F180" s="31"/>
      <c r="G180" s="31"/>
      <c r="H180" s="62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49" t="s">
        <v>247</v>
      </c>
      <c r="D181" s="31">
        <v>1</v>
      </c>
      <c r="E181" s="31">
        <v>50</v>
      </c>
      <c r="F181" s="31"/>
      <c r="G181" s="31"/>
      <c r="H181" s="62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19" t="s">
        <v>30</v>
      </c>
      <c r="D182" s="31">
        <f>SUM(D152:D181)</f>
        <v>17</v>
      </c>
      <c r="E182" s="31">
        <f aca="true" t="shared" si="3" ref="E182:Q182">SUM(E152:E181)</f>
        <v>805</v>
      </c>
      <c r="F182" s="31">
        <f t="shared" si="3"/>
        <v>4</v>
      </c>
      <c r="G182" s="31">
        <f t="shared" si="3"/>
        <v>60</v>
      </c>
      <c r="H182" s="31"/>
      <c r="I182" s="31">
        <f t="shared" si="3"/>
        <v>0</v>
      </c>
      <c r="J182" s="31">
        <f t="shared" si="3"/>
        <v>0</v>
      </c>
      <c r="K182" s="31">
        <f t="shared" si="3"/>
        <v>0</v>
      </c>
      <c r="L182" s="31">
        <f t="shared" si="3"/>
        <v>0</v>
      </c>
      <c r="M182" s="31">
        <f t="shared" si="3"/>
        <v>0</v>
      </c>
      <c r="N182" s="31">
        <f t="shared" si="3"/>
        <v>0</v>
      </c>
      <c r="O182" s="31">
        <f t="shared" si="3"/>
        <v>0</v>
      </c>
      <c r="P182" s="31">
        <f t="shared" si="3"/>
        <v>0</v>
      </c>
      <c r="Q182" s="31">
        <f t="shared" si="3"/>
        <v>0</v>
      </c>
    </row>
    <row r="183" spans="1:17" ht="15">
      <c r="A183" s="18"/>
      <c r="B183" s="18"/>
      <c r="C183" s="53" t="s">
        <v>258</v>
      </c>
      <c r="D183" s="31"/>
      <c r="E183" s="31"/>
      <c r="F183" s="31"/>
      <c r="G183" s="31"/>
      <c r="H183" s="62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52" t="s">
        <v>250</v>
      </c>
      <c r="D184" s="31"/>
      <c r="E184" s="31"/>
      <c r="F184" s="31"/>
      <c r="G184" s="31"/>
      <c r="H184" s="62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251</v>
      </c>
      <c r="D185" s="31"/>
      <c r="E185" s="31"/>
      <c r="F185" s="31"/>
      <c r="G185" s="31"/>
      <c r="H185" s="62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252</v>
      </c>
      <c r="D186" s="31"/>
      <c r="E186" s="31"/>
      <c r="F186" s="31"/>
      <c r="G186" s="31"/>
      <c r="H186" s="62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253</v>
      </c>
      <c r="D187" s="31"/>
      <c r="E187" s="31"/>
      <c r="F187" s="31"/>
      <c r="G187" s="31"/>
      <c r="H187" s="62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254</v>
      </c>
      <c r="D188" s="31"/>
      <c r="E188" s="31"/>
      <c r="F188" s="31"/>
      <c r="G188" s="31"/>
      <c r="H188" s="62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255</v>
      </c>
      <c r="D189" s="31"/>
      <c r="E189" s="31"/>
      <c r="F189" s="31"/>
      <c r="G189" s="31"/>
      <c r="H189" s="62"/>
      <c r="I189" s="29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256</v>
      </c>
      <c r="D190" s="31"/>
      <c r="E190" s="31"/>
      <c r="F190" s="31"/>
      <c r="G190" s="31"/>
      <c r="H190" s="62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257</v>
      </c>
      <c r="D191" s="31"/>
      <c r="E191" s="31"/>
      <c r="F191" s="31"/>
      <c r="G191" s="31"/>
      <c r="H191" s="62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19" t="s">
        <v>30</v>
      </c>
      <c r="D192" s="31">
        <f>SUM(D184:D191)</f>
        <v>0</v>
      </c>
      <c r="E192" s="31">
        <f aca="true" t="shared" si="4" ref="E192:Q192">SUM(E184:E191)</f>
        <v>0</v>
      </c>
      <c r="F192" s="31">
        <f t="shared" si="4"/>
        <v>0</v>
      </c>
      <c r="G192" s="31">
        <f t="shared" si="4"/>
        <v>0</v>
      </c>
      <c r="H192" s="31"/>
      <c r="I192" s="31">
        <f t="shared" si="4"/>
        <v>0</v>
      </c>
      <c r="J192" s="31">
        <f t="shared" si="4"/>
        <v>0</v>
      </c>
      <c r="K192" s="31">
        <f t="shared" si="4"/>
        <v>0</v>
      </c>
      <c r="L192" s="31">
        <f t="shared" si="4"/>
        <v>0</v>
      </c>
      <c r="M192" s="31">
        <f t="shared" si="4"/>
        <v>0</v>
      </c>
      <c r="N192" s="31">
        <f t="shared" si="4"/>
        <v>0</v>
      </c>
      <c r="O192" s="31">
        <f t="shared" si="4"/>
        <v>0</v>
      </c>
      <c r="P192" s="31">
        <f t="shared" si="4"/>
        <v>0</v>
      </c>
      <c r="Q192" s="31">
        <f t="shared" si="4"/>
        <v>0</v>
      </c>
    </row>
    <row r="193" spans="1:17" ht="15">
      <c r="A193" s="18"/>
      <c r="B193" s="48"/>
      <c r="C193" s="55" t="s">
        <v>264</v>
      </c>
      <c r="D193" s="31"/>
      <c r="E193" s="31"/>
      <c r="F193" s="31"/>
      <c r="G193" s="31"/>
      <c r="H193" s="62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259</v>
      </c>
      <c r="D194" s="31"/>
      <c r="E194" s="31"/>
      <c r="F194" s="31"/>
      <c r="G194" s="31"/>
      <c r="H194" s="62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260</v>
      </c>
      <c r="D195" s="31"/>
      <c r="E195" s="31"/>
      <c r="F195" s="31"/>
      <c r="G195" s="31"/>
      <c r="H195" s="62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261</v>
      </c>
      <c r="D196" s="31"/>
      <c r="E196" s="31"/>
      <c r="F196" s="31"/>
      <c r="G196" s="31"/>
      <c r="H196" s="62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46" t="s">
        <v>262</v>
      </c>
      <c r="D197" s="31"/>
      <c r="E197" s="31"/>
      <c r="F197" s="31"/>
      <c r="G197" s="31"/>
      <c r="H197" s="62"/>
      <c r="I197" s="29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154</v>
      </c>
      <c r="D198" s="31">
        <v>1</v>
      </c>
      <c r="E198" s="31">
        <v>15</v>
      </c>
      <c r="F198" s="31">
        <v>1</v>
      </c>
      <c r="G198" s="31">
        <v>15</v>
      </c>
      <c r="H198" s="62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263</v>
      </c>
      <c r="D199" s="31">
        <v>2</v>
      </c>
      <c r="E199" s="31">
        <v>160</v>
      </c>
      <c r="F199" s="31"/>
      <c r="G199" s="31"/>
      <c r="H199" s="62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18"/>
      <c r="C200" s="54" t="s">
        <v>30</v>
      </c>
      <c r="D200" s="31">
        <f>SUM(D194:D199)</f>
        <v>3</v>
      </c>
      <c r="E200" s="31">
        <f aca="true" t="shared" si="5" ref="E200:Q200">SUM(E194:E199)</f>
        <v>175</v>
      </c>
      <c r="F200" s="31">
        <f t="shared" si="5"/>
        <v>1</v>
      </c>
      <c r="G200" s="31">
        <f t="shared" si="5"/>
        <v>15</v>
      </c>
      <c r="H200" s="31"/>
      <c r="I200" s="31">
        <f t="shared" si="5"/>
        <v>0</v>
      </c>
      <c r="J200" s="31">
        <f t="shared" si="5"/>
        <v>0</v>
      </c>
      <c r="K200" s="31">
        <f t="shared" si="5"/>
        <v>0</v>
      </c>
      <c r="L200" s="31">
        <f t="shared" si="5"/>
        <v>0</v>
      </c>
      <c r="M200" s="31">
        <f t="shared" si="5"/>
        <v>0</v>
      </c>
      <c r="N200" s="31">
        <f t="shared" si="5"/>
        <v>0</v>
      </c>
      <c r="O200" s="31">
        <f t="shared" si="5"/>
        <v>0</v>
      </c>
      <c r="P200" s="31">
        <f t="shared" si="5"/>
        <v>0</v>
      </c>
      <c r="Q200" s="31">
        <f t="shared" si="5"/>
        <v>0</v>
      </c>
    </row>
    <row r="201" spans="1:17" ht="15">
      <c r="A201" s="18"/>
      <c r="B201" s="18"/>
      <c r="C201" s="47" t="s">
        <v>302</v>
      </c>
      <c r="D201" s="31"/>
      <c r="E201" s="31"/>
      <c r="F201" s="31"/>
      <c r="G201" s="31"/>
      <c r="H201" s="62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265</v>
      </c>
      <c r="D202" s="31"/>
      <c r="E202" s="31"/>
      <c r="F202" s="31"/>
      <c r="G202" s="31"/>
      <c r="H202" s="62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52" t="s">
        <v>266</v>
      </c>
      <c r="D203" s="31"/>
      <c r="E203" s="31"/>
      <c r="F203" s="31"/>
      <c r="G203" s="31"/>
      <c r="H203" s="62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267</v>
      </c>
      <c r="D204" s="31"/>
      <c r="E204" s="31"/>
      <c r="F204" s="31"/>
      <c r="G204" s="31"/>
      <c r="H204" s="62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268</v>
      </c>
      <c r="D205" s="31">
        <v>1</v>
      </c>
      <c r="E205" s="31">
        <v>80</v>
      </c>
      <c r="F205" s="31"/>
      <c r="G205" s="31"/>
      <c r="H205" s="62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269</v>
      </c>
      <c r="D206" s="31">
        <v>1</v>
      </c>
      <c r="E206" s="31">
        <v>20</v>
      </c>
      <c r="F206" s="31"/>
      <c r="G206" s="31"/>
      <c r="H206" s="62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270</v>
      </c>
      <c r="D207" s="31"/>
      <c r="E207" s="31"/>
      <c r="F207" s="31"/>
      <c r="G207" s="31"/>
      <c r="H207" s="62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271</v>
      </c>
      <c r="D208" s="31">
        <v>1</v>
      </c>
      <c r="E208" s="31">
        <v>760</v>
      </c>
      <c r="F208" s="31"/>
      <c r="G208" s="31"/>
      <c r="H208" s="62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272</v>
      </c>
      <c r="D209" s="31"/>
      <c r="E209" s="31"/>
      <c r="F209" s="31"/>
      <c r="G209" s="31"/>
      <c r="H209" s="62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273</v>
      </c>
      <c r="D210" s="31">
        <v>1</v>
      </c>
      <c r="E210" s="31">
        <v>360</v>
      </c>
      <c r="F210" s="31"/>
      <c r="G210" s="31"/>
      <c r="H210" s="62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274</v>
      </c>
      <c r="D211" s="31">
        <v>2</v>
      </c>
      <c r="E211" s="31">
        <v>30</v>
      </c>
      <c r="F211" s="31"/>
      <c r="G211" s="31"/>
      <c r="H211" s="62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275</v>
      </c>
      <c r="D212" s="31"/>
      <c r="E212" s="31"/>
      <c r="F212" s="31"/>
      <c r="G212" s="31"/>
      <c r="H212" s="62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276</v>
      </c>
      <c r="D213" s="31">
        <v>1</v>
      </c>
      <c r="E213" s="31">
        <v>10</v>
      </c>
      <c r="F213" s="31"/>
      <c r="G213" s="31"/>
      <c r="H213" s="62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277</v>
      </c>
      <c r="D214" s="31"/>
      <c r="E214" s="31"/>
      <c r="F214" s="31"/>
      <c r="G214" s="31"/>
      <c r="H214" s="62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278</v>
      </c>
      <c r="D215" s="31"/>
      <c r="E215" s="31"/>
      <c r="F215" s="31"/>
      <c r="G215" s="31"/>
      <c r="H215" s="62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279</v>
      </c>
      <c r="D216" s="31"/>
      <c r="E216" s="31"/>
      <c r="F216" s="31"/>
      <c r="G216" s="31"/>
      <c r="H216" s="62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280</v>
      </c>
      <c r="D217" s="31">
        <v>1</v>
      </c>
      <c r="E217" s="31">
        <v>480</v>
      </c>
      <c r="F217" s="31"/>
      <c r="G217" s="31"/>
      <c r="H217" s="62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281</v>
      </c>
      <c r="D218" s="31">
        <v>1</v>
      </c>
      <c r="E218" s="31">
        <v>10</v>
      </c>
      <c r="F218" s="31"/>
      <c r="G218" s="31"/>
      <c r="H218" s="62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282</v>
      </c>
      <c r="D219" s="31">
        <v>1</v>
      </c>
      <c r="E219" s="31">
        <v>15</v>
      </c>
      <c r="F219" s="31"/>
      <c r="G219" s="31"/>
      <c r="H219" s="62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283</v>
      </c>
      <c r="D220" s="31"/>
      <c r="E220" s="31"/>
      <c r="F220" s="31"/>
      <c r="G220" s="31"/>
      <c r="H220" s="62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284</v>
      </c>
      <c r="D221" s="31"/>
      <c r="E221" s="31"/>
      <c r="F221" s="31"/>
      <c r="G221" s="31"/>
      <c r="H221" s="62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285</v>
      </c>
      <c r="D222" s="31"/>
      <c r="E222" s="31"/>
      <c r="F222" s="31"/>
      <c r="G222" s="31"/>
      <c r="H222" s="62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286</v>
      </c>
      <c r="D223" s="31">
        <v>1</v>
      </c>
      <c r="E223" s="31">
        <v>10</v>
      </c>
      <c r="F223" s="31"/>
      <c r="G223" s="31"/>
      <c r="H223" s="62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287</v>
      </c>
      <c r="D224" s="31"/>
      <c r="E224" s="31"/>
      <c r="F224" s="31"/>
      <c r="G224" s="31"/>
      <c r="H224" s="62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288</v>
      </c>
      <c r="D225" s="31"/>
      <c r="E225" s="31"/>
      <c r="F225" s="31"/>
      <c r="G225" s="31"/>
      <c r="H225" s="62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289</v>
      </c>
      <c r="D226" s="31"/>
      <c r="E226" s="31"/>
      <c r="F226" s="31"/>
      <c r="G226" s="31"/>
      <c r="H226" s="62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290</v>
      </c>
      <c r="D227" s="31"/>
      <c r="E227" s="31"/>
      <c r="F227" s="31"/>
      <c r="G227" s="31"/>
      <c r="H227" s="62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291</v>
      </c>
      <c r="D228" s="31">
        <v>1</v>
      </c>
      <c r="E228" s="31">
        <v>15</v>
      </c>
      <c r="F228" s="31"/>
      <c r="G228" s="31"/>
      <c r="H228" s="62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292</v>
      </c>
      <c r="D229" s="31"/>
      <c r="E229" s="31"/>
      <c r="F229" s="31"/>
      <c r="G229" s="31"/>
      <c r="H229" s="62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293</v>
      </c>
      <c r="D230" s="31"/>
      <c r="E230" s="31"/>
      <c r="F230" s="31"/>
      <c r="G230" s="31"/>
      <c r="H230" s="62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294</v>
      </c>
      <c r="D231" s="31"/>
      <c r="E231" s="31"/>
      <c r="F231" s="31"/>
      <c r="G231" s="31"/>
      <c r="H231" s="62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295</v>
      </c>
      <c r="D232" s="31"/>
      <c r="E232" s="31"/>
      <c r="F232" s="31"/>
      <c r="G232" s="31"/>
      <c r="H232" s="62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296</v>
      </c>
      <c r="D233" s="31"/>
      <c r="E233" s="31"/>
      <c r="F233" s="31"/>
      <c r="G233" s="31"/>
      <c r="H233" s="62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297</v>
      </c>
      <c r="D234" s="31"/>
      <c r="E234" s="31"/>
      <c r="F234" s="31"/>
      <c r="G234" s="31"/>
      <c r="H234" s="62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298</v>
      </c>
      <c r="D235" s="31">
        <v>1</v>
      </c>
      <c r="E235" s="31">
        <v>200</v>
      </c>
      <c r="F235" s="31"/>
      <c r="G235" s="31"/>
      <c r="H235" s="62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299</v>
      </c>
      <c r="D236" s="31"/>
      <c r="E236" s="31"/>
      <c r="F236" s="31"/>
      <c r="G236" s="31"/>
      <c r="H236" s="62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300</v>
      </c>
      <c r="D237" s="31"/>
      <c r="E237" s="31"/>
      <c r="F237" s="31"/>
      <c r="G237" s="31"/>
      <c r="H237" s="62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355</v>
      </c>
      <c r="D238" s="31">
        <v>2</v>
      </c>
      <c r="E238" s="31">
        <v>175</v>
      </c>
      <c r="F238" s="31"/>
      <c r="G238" s="31"/>
      <c r="H238" s="62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425</v>
      </c>
      <c r="D239" s="31"/>
      <c r="E239" s="31"/>
      <c r="F239" s="31"/>
      <c r="G239" s="31"/>
      <c r="H239" s="62"/>
      <c r="I239" s="29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301</v>
      </c>
      <c r="D240" s="31"/>
      <c r="E240" s="31"/>
      <c r="F240" s="31"/>
      <c r="G240" s="31"/>
      <c r="H240" s="62"/>
      <c r="I240" s="2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>
      <c r="A241" s="18"/>
      <c r="B241" s="18"/>
      <c r="C241" s="19" t="s">
        <v>30</v>
      </c>
      <c r="D241" s="31"/>
      <c r="E241" s="31"/>
      <c r="F241" s="31"/>
      <c r="G241" s="31"/>
      <c r="H241" s="31">
        <f aca="true" t="shared" si="6" ref="H241:Q241">SUM(H202:H240)</f>
        <v>0</v>
      </c>
      <c r="I241" s="31">
        <f t="shared" si="6"/>
        <v>0</v>
      </c>
      <c r="J241" s="31">
        <f t="shared" si="6"/>
        <v>0</v>
      </c>
      <c r="K241" s="31">
        <f t="shared" si="6"/>
        <v>0</v>
      </c>
      <c r="L241" s="31">
        <f t="shared" si="6"/>
        <v>0</v>
      </c>
      <c r="M241" s="31">
        <f t="shared" si="6"/>
        <v>0</v>
      </c>
      <c r="N241" s="31">
        <f t="shared" si="6"/>
        <v>0</v>
      </c>
      <c r="O241" s="31">
        <f t="shared" si="6"/>
        <v>0</v>
      </c>
      <c r="P241" s="31">
        <f t="shared" si="6"/>
        <v>0</v>
      </c>
      <c r="Q241" s="31">
        <f t="shared" si="6"/>
        <v>0</v>
      </c>
    </row>
    <row r="242" spans="1:17" ht="25.5" customHeight="1">
      <c r="A242" s="14"/>
      <c r="B242" s="15"/>
      <c r="C242" s="23" t="s">
        <v>119</v>
      </c>
      <c r="D242" s="36">
        <f aca="true" t="shared" si="7" ref="D242:Q242">SUM(D241+D200+D192+D182+D150+D101+D64)</f>
        <v>116</v>
      </c>
      <c r="E242" s="36">
        <f t="shared" si="7"/>
        <v>7702.99</v>
      </c>
      <c r="F242" s="36">
        <f t="shared" si="7"/>
        <v>13</v>
      </c>
      <c r="G242" s="36">
        <f t="shared" si="7"/>
        <v>195</v>
      </c>
      <c r="H242" s="36">
        <f t="shared" si="7"/>
        <v>0</v>
      </c>
      <c r="I242" s="36">
        <f t="shared" si="7"/>
        <v>0</v>
      </c>
      <c r="J242" s="36">
        <f t="shared" si="7"/>
        <v>0</v>
      </c>
      <c r="K242" s="36">
        <f t="shared" si="7"/>
        <v>0</v>
      </c>
      <c r="L242" s="36">
        <f t="shared" si="7"/>
        <v>0</v>
      </c>
      <c r="M242" s="36">
        <f t="shared" si="7"/>
        <v>0</v>
      </c>
      <c r="N242" s="36">
        <f t="shared" si="7"/>
        <v>0</v>
      </c>
      <c r="O242" s="36">
        <f t="shared" si="7"/>
        <v>0</v>
      </c>
      <c r="P242" s="36">
        <f t="shared" si="7"/>
        <v>0</v>
      </c>
      <c r="Q242" s="36">
        <f t="shared" si="7"/>
        <v>0</v>
      </c>
    </row>
    <row r="243" spans="1:17" ht="12.75">
      <c r="A243" s="10" t="s">
        <v>10</v>
      </c>
      <c r="B243" s="83" t="s">
        <v>11</v>
      </c>
      <c r="D243" s="37">
        <f>SUM(D242:D242)</f>
        <v>116</v>
      </c>
      <c r="E243" s="38">
        <f aca="true" t="shared" si="8" ref="E243:Q243">SUM(E242:E242)</f>
        <v>7702.99</v>
      </c>
      <c r="F243" s="38">
        <f t="shared" si="8"/>
        <v>13</v>
      </c>
      <c r="G243" s="38">
        <f t="shared" si="8"/>
        <v>195</v>
      </c>
      <c r="H243" s="38">
        <f t="shared" si="8"/>
        <v>0</v>
      </c>
      <c r="I243" s="38">
        <f t="shared" si="8"/>
        <v>0</v>
      </c>
      <c r="J243" s="38">
        <f t="shared" si="8"/>
        <v>0</v>
      </c>
      <c r="K243" s="38">
        <f t="shared" si="8"/>
        <v>0</v>
      </c>
      <c r="L243" s="38">
        <f t="shared" si="8"/>
        <v>0</v>
      </c>
      <c r="M243" s="38">
        <f t="shared" si="8"/>
        <v>0</v>
      </c>
      <c r="N243" s="38">
        <f t="shared" si="8"/>
        <v>0</v>
      </c>
      <c r="O243" s="38">
        <f t="shared" si="8"/>
        <v>0</v>
      </c>
      <c r="P243" s="38">
        <f t="shared" si="8"/>
        <v>0</v>
      </c>
      <c r="Q243" s="38">
        <f t="shared" si="8"/>
        <v>0</v>
      </c>
    </row>
    <row r="245" ht="12.75">
      <c r="G245" s="58"/>
    </row>
    <row r="246" ht="12.75">
      <c r="B246" t="s">
        <v>138</v>
      </c>
    </row>
    <row r="247" ht="12.75">
      <c r="I247" s="30" t="s">
        <v>139</v>
      </c>
    </row>
    <row r="248" spans="4:11" ht="12.75">
      <c r="D248" s="30" t="s">
        <v>7</v>
      </c>
      <c r="E248" s="30" t="s">
        <v>449</v>
      </c>
      <c r="F248" s="35" t="s">
        <v>447</v>
      </c>
      <c r="H248" s="39" t="s">
        <v>448</v>
      </c>
      <c r="I248" s="70"/>
      <c r="J248"/>
      <c r="K248" s="40"/>
    </row>
    <row r="249" spans="3:11" ht="12.75">
      <c r="C249" s="103" t="s">
        <v>441</v>
      </c>
      <c r="D249" s="30">
        <v>63</v>
      </c>
      <c r="E249" s="30">
        <v>882</v>
      </c>
      <c r="F249" s="30">
        <v>15</v>
      </c>
      <c r="G249" s="30">
        <v>150</v>
      </c>
      <c r="H249" s="101">
        <v>25</v>
      </c>
      <c r="I249" s="101">
        <v>350</v>
      </c>
      <c r="J249"/>
      <c r="K249" s="40"/>
    </row>
    <row r="250" spans="3:11" ht="22.5">
      <c r="C250" s="103" t="s">
        <v>442</v>
      </c>
      <c r="D250" s="30">
        <v>0</v>
      </c>
      <c r="E250" s="30">
        <v>0</v>
      </c>
      <c r="F250" s="30">
        <v>0</v>
      </c>
      <c r="G250" s="30">
        <v>0</v>
      </c>
      <c r="H250" s="101">
        <v>0</v>
      </c>
      <c r="I250" s="101">
        <v>0</v>
      </c>
      <c r="J250"/>
      <c r="K250" s="40"/>
    </row>
    <row r="251" spans="3:11" ht="22.5">
      <c r="C251" s="103" t="s">
        <v>443</v>
      </c>
      <c r="D251" s="30">
        <v>172</v>
      </c>
      <c r="E251" s="30">
        <v>10702.54</v>
      </c>
      <c r="F251" s="30">
        <v>80</v>
      </c>
      <c r="G251" s="30">
        <v>4836.5</v>
      </c>
      <c r="H251" s="101">
        <v>80</v>
      </c>
      <c r="I251" s="101">
        <v>4836.54</v>
      </c>
      <c r="J251"/>
      <c r="K251" s="25"/>
    </row>
    <row r="252" spans="3:11" ht="22.5">
      <c r="C252" s="103" t="s">
        <v>444</v>
      </c>
      <c r="D252" s="61">
        <v>0</v>
      </c>
      <c r="E252" s="61" t="s">
        <v>440</v>
      </c>
      <c r="F252" s="61"/>
      <c r="G252" s="61"/>
      <c r="H252" s="101">
        <v>0</v>
      </c>
      <c r="I252" s="101">
        <v>0</v>
      </c>
      <c r="J252"/>
      <c r="K252" s="42"/>
    </row>
    <row r="253" spans="3:11" ht="12.75">
      <c r="C253" s="103" t="s">
        <v>445</v>
      </c>
      <c r="D253" s="30">
        <v>30</v>
      </c>
      <c r="E253" s="30">
        <v>8399</v>
      </c>
      <c r="H253" s="101">
        <v>16</v>
      </c>
      <c r="I253" s="101">
        <v>4585</v>
      </c>
      <c r="J253"/>
      <c r="K253" s="27"/>
    </row>
    <row r="254" spans="8:11" ht="12.75">
      <c r="H254" s="105">
        <v>1</v>
      </c>
      <c r="I254" s="85"/>
      <c r="J254"/>
      <c r="K254" s="27"/>
    </row>
    <row r="255" spans="8:11" ht="12.75">
      <c r="H255" s="41"/>
      <c r="I255" s="85"/>
      <c r="J255"/>
      <c r="K255" s="27"/>
    </row>
    <row r="256" spans="8:11" ht="12.75">
      <c r="H256" s="43"/>
      <c r="I256" s="87"/>
      <c r="J256"/>
      <c r="K256" s="44"/>
    </row>
    <row r="257" spans="8:11" ht="12.75">
      <c r="H257" s="26"/>
      <c r="I257" s="45"/>
      <c r="J257" s="45"/>
      <c r="K257" s="27"/>
    </row>
    <row r="258" spans="8:11" ht="12.75">
      <c r="H258" s="26"/>
      <c r="I258" s="45"/>
      <c r="J258" s="45"/>
      <c r="K258" s="27"/>
    </row>
    <row r="259" spans="8:11" ht="12.75">
      <c r="H259" s="26"/>
      <c r="I259" s="45"/>
      <c r="J259" s="45"/>
      <c r="K259" s="27"/>
    </row>
    <row r="260" spans="8:11" ht="12.75">
      <c r="H260" s="26"/>
      <c r="I260" s="29"/>
      <c r="J260"/>
      <c r="K260" s="27"/>
    </row>
    <row r="261" spans="8:11" ht="12.75">
      <c r="H261" s="26"/>
      <c r="I261" s="29"/>
      <c r="J261"/>
      <c r="K261" s="27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8"/>
  <sheetViews>
    <sheetView zoomScale="85" zoomScaleNormal="85" zoomScalePageLayoutView="0" workbookViewId="0" topLeftCell="C1">
      <pane ySplit="16" topLeftCell="A53" activePane="bottomLeft" state="frozen"/>
      <selection pane="topLeft" activeCell="C1" sqref="C1"/>
      <selection pane="bottomLeft" activeCell="C1" sqref="C1:E16384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9" width="11.125" style="30" customWidth="1"/>
    <col min="10" max="10" width="16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6.5" customHeight="1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2:13" ht="16.5" thickBot="1">
      <c r="B14" s="106" t="s">
        <v>621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ht="13.5" thickBot="1"/>
    <row r="16" spans="1:17" ht="127.5" customHeight="1" thickBot="1" thickTop="1">
      <c r="A16" s="2" t="s">
        <v>1</v>
      </c>
      <c r="B16" s="2" t="s">
        <v>2</v>
      </c>
      <c r="C16" s="3" t="s">
        <v>3</v>
      </c>
      <c r="D16" s="66" t="s">
        <v>17</v>
      </c>
      <c r="E16" s="66"/>
      <c r="F16" s="66" t="s">
        <v>4</v>
      </c>
      <c r="G16" s="57"/>
      <c r="H16" s="78" t="s">
        <v>5</v>
      </c>
      <c r="I16" s="72"/>
      <c r="J16" s="78" t="s">
        <v>6</v>
      </c>
      <c r="K16" s="72"/>
      <c r="L16" s="71" t="s">
        <v>18</v>
      </c>
      <c r="M16" s="72"/>
      <c r="N16" s="71" t="s">
        <v>19</v>
      </c>
      <c r="O16" s="72"/>
      <c r="P16" s="71" t="s">
        <v>20</v>
      </c>
      <c r="Q16" s="72"/>
    </row>
    <row r="17" spans="1:17" ht="13.5" thickTop="1">
      <c r="A17" s="4">
        <v>1</v>
      </c>
      <c r="B17" s="5">
        <v>2</v>
      </c>
      <c r="C17" s="6">
        <v>3</v>
      </c>
      <c r="D17" s="67">
        <v>4</v>
      </c>
      <c r="E17" s="56"/>
      <c r="F17" s="73">
        <v>5</v>
      </c>
      <c r="G17" s="77"/>
      <c r="H17" s="75">
        <v>6</v>
      </c>
      <c r="I17" s="77"/>
      <c r="J17" s="75">
        <v>7</v>
      </c>
      <c r="K17" s="77"/>
      <c r="L17" s="76">
        <v>8</v>
      </c>
      <c r="M17" s="77"/>
      <c r="N17" s="76">
        <v>9</v>
      </c>
      <c r="O17" s="77"/>
      <c r="P17" s="76">
        <v>10</v>
      </c>
      <c r="Q17" s="77"/>
    </row>
    <row r="18" spans="1:17" ht="12.75" customHeight="1">
      <c r="A18" s="7"/>
      <c r="B18" s="7"/>
      <c r="C18" s="7"/>
      <c r="D18" s="29" t="s">
        <v>7</v>
      </c>
      <c r="E18" s="29" t="s">
        <v>8</v>
      </c>
      <c r="F18" s="29" t="s">
        <v>7</v>
      </c>
      <c r="G18" s="29" t="s">
        <v>8</v>
      </c>
      <c r="H18" s="29" t="s">
        <v>7</v>
      </c>
      <c r="I18" s="29" t="s">
        <v>8</v>
      </c>
      <c r="J18" s="29" t="s">
        <v>7</v>
      </c>
      <c r="K18" s="29" t="s">
        <v>8</v>
      </c>
      <c r="L18" s="8" t="s">
        <v>7</v>
      </c>
      <c r="M18" s="8" t="s">
        <v>9</v>
      </c>
      <c r="N18" s="8" t="s">
        <v>7</v>
      </c>
      <c r="O18" s="8" t="s">
        <v>9</v>
      </c>
      <c r="P18" s="8" t="s">
        <v>7</v>
      </c>
      <c r="Q18" s="8" t="s">
        <v>9</v>
      </c>
    </row>
    <row r="19" spans="1:17" ht="28.5" customHeight="1">
      <c r="A19" s="28" t="s">
        <v>136</v>
      </c>
      <c r="B19" s="28" t="s">
        <v>356</v>
      </c>
      <c r="C19" s="89" t="s">
        <v>146</v>
      </c>
      <c r="D19" s="69"/>
      <c r="E19" s="29"/>
      <c r="F19" s="29"/>
      <c r="G19" s="29"/>
      <c r="H19" s="29"/>
      <c r="I19" s="29"/>
      <c r="J19" s="29"/>
      <c r="K19" s="29"/>
      <c r="L19" s="8"/>
      <c r="M19" s="8"/>
      <c r="N19" s="8"/>
      <c r="O19" s="8"/>
      <c r="P19" s="8"/>
      <c r="Q19" s="8"/>
    </row>
    <row r="20" spans="1:17" ht="12" customHeight="1">
      <c r="A20" s="18"/>
      <c r="B20" s="18"/>
      <c r="C20" s="18" t="s">
        <v>303</v>
      </c>
      <c r="D20" s="31">
        <v>6</v>
      </c>
      <c r="E20" s="31">
        <v>258</v>
      </c>
      <c r="F20" s="31"/>
      <c r="G20" s="31"/>
      <c r="H20" s="63"/>
      <c r="I20" s="24"/>
      <c r="J20" s="31"/>
      <c r="K20" s="31"/>
      <c r="L20" s="8"/>
      <c r="M20" s="8"/>
      <c r="N20" s="8"/>
      <c r="O20" s="8"/>
      <c r="P20" s="8"/>
      <c r="Q20" s="8"/>
    </row>
    <row r="21" spans="1:17" ht="12" customHeight="1">
      <c r="A21" s="18"/>
      <c r="B21" s="18"/>
      <c r="C21" s="18" t="s">
        <v>304</v>
      </c>
      <c r="D21" s="31">
        <v>3</v>
      </c>
      <c r="E21" s="31">
        <v>93</v>
      </c>
      <c r="F21" s="31"/>
      <c r="G21" s="31"/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11.25" customHeight="1">
      <c r="A22" s="18"/>
      <c r="B22" s="18"/>
      <c r="C22" s="18" t="s">
        <v>305</v>
      </c>
      <c r="D22" s="31"/>
      <c r="E22" s="31"/>
      <c r="F22" s="31"/>
      <c r="G22" s="31"/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11.25" customHeight="1">
      <c r="A23" s="18"/>
      <c r="B23" s="18"/>
      <c r="C23" s="18" t="s">
        <v>306</v>
      </c>
      <c r="D23" s="31"/>
      <c r="E23" s="31"/>
      <c r="F23" s="31"/>
      <c r="G23" s="31"/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12.75" customHeight="1">
      <c r="A24" s="18"/>
      <c r="B24" s="18"/>
      <c r="C24" s="18" t="s">
        <v>307</v>
      </c>
      <c r="D24" s="31"/>
      <c r="E24" s="31"/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1.25" customHeight="1">
      <c r="A25" s="18"/>
      <c r="B25" s="18"/>
      <c r="C25" s="18" t="s">
        <v>308</v>
      </c>
      <c r="D25" s="31">
        <v>6</v>
      </c>
      <c r="E25" s="31">
        <v>92</v>
      </c>
      <c r="F25" s="31"/>
      <c r="G25" s="31"/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6.5" customHeight="1">
      <c r="A26" s="18"/>
      <c r="B26" s="18"/>
      <c r="C26" s="18" t="s">
        <v>309</v>
      </c>
      <c r="D26" s="29">
        <v>2</v>
      </c>
      <c r="E26" s="29">
        <v>26</v>
      </c>
      <c r="F26" s="29"/>
      <c r="G26" s="29"/>
      <c r="H26" s="63"/>
      <c r="I26" s="29"/>
      <c r="J26" s="29"/>
      <c r="K26" s="29"/>
      <c r="L26" s="8"/>
      <c r="M26" s="8"/>
      <c r="N26" s="8"/>
      <c r="O26" s="8"/>
      <c r="P26" s="8"/>
      <c r="Q26" s="8"/>
    </row>
    <row r="27" spans="1:17" ht="12" customHeight="1">
      <c r="A27" s="18"/>
      <c r="B27" s="18"/>
      <c r="C27" s="18" t="s">
        <v>310</v>
      </c>
      <c r="D27" s="31"/>
      <c r="E27" s="31"/>
      <c r="F27" s="31"/>
      <c r="G27" s="31"/>
      <c r="H27" s="63"/>
      <c r="I27" s="24"/>
      <c r="J27" s="31"/>
      <c r="K27" s="31"/>
      <c r="L27" s="8"/>
      <c r="M27" s="8"/>
      <c r="N27" s="8"/>
      <c r="O27" s="8"/>
      <c r="P27" s="8"/>
      <c r="Q27" s="8"/>
    </row>
    <row r="28" spans="1:17" ht="12.75" customHeight="1">
      <c r="A28" s="18"/>
      <c r="B28" s="18"/>
      <c r="C28" s="18" t="s">
        <v>311</v>
      </c>
      <c r="D28" s="31">
        <v>1</v>
      </c>
      <c r="E28" s="31">
        <v>10</v>
      </c>
      <c r="F28" s="31"/>
      <c r="G28" s="31"/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>
      <c r="A29" s="18"/>
      <c r="B29" s="18"/>
      <c r="C29" s="18" t="s">
        <v>312</v>
      </c>
      <c r="D29" s="31">
        <v>7</v>
      </c>
      <c r="E29" s="31">
        <v>80</v>
      </c>
      <c r="F29" s="31"/>
      <c r="G29" s="31"/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>
      <c r="A30" s="18"/>
      <c r="B30" s="18"/>
      <c r="C30" s="18" t="s">
        <v>313</v>
      </c>
      <c r="D30" s="31">
        <v>1</v>
      </c>
      <c r="E30" s="31">
        <v>15</v>
      </c>
      <c r="F30" s="31"/>
      <c r="G30" s="31"/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314</v>
      </c>
      <c r="D31" s="31"/>
      <c r="E31" s="31"/>
      <c r="F31" s="31"/>
      <c r="G31" s="31"/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315</v>
      </c>
      <c r="D32" s="31"/>
      <c r="E32" s="31"/>
      <c r="F32" s="31"/>
      <c r="G32" s="31"/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316</v>
      </c>
      <c r="D33" s="29">
        <v>4</v>
      </c>
      <c r="E33" s="29">
        <v>44</v>
      </c>
      <c r="F33" s="29"/>
      <c r="G33" s="29"/>
      <c r="H33" s="63"/>
      <c r="I33" s="29"/>
      <c r="J33" s="29"/>
      <c r="K33" s="29"/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317</v>
      </c>
      <c r="D34" s="31">
        <v>4</v>
      </c>
      <c r="E34" s="31">
        <v>35</v>
      </c>
      <c r="F34" s="31"/>
      <c r="G34" s="31"/>
      <c r="H34" s="63"/>
      <c r="I34" s="24"/>
      <c r="J34" s="31"/>
      <c r="K34" s="31"/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318</v>
      </c>
      <c r="D35" s="31">
        <v>2</v>
      </c>
      <c r="E35" s="31">
        <v>22</v>
      </c>
      <c r="F35" s="31"/>
      <c r="G35" s="31"/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319</v>
      </c>
      <c r="D36" s="31">
        <v>8</v>
      </c>
      <c r="E36" s="31">
        <v>97</v>
      </c>
      <c r="F36" s="31"/>
      <c r="G36" s="31"/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320</v>
      </c>
      <c r="D37" s="31">
        <v>1</v>
      </c>
      <c r="E37" s="31">
        <v>5</v>
      </c>
      <c r="F37" s="31"/>
      <c r="G37" s="31"/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321</v>
      </c>
      <c r="D38" s="31">
        <v>1</v>
      </c>
      <c r="E38" s="31">
        <v>5</v>
      </c>
      <c r="F38" s="31"/>
      <c r="G38" s="31"/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322</v>
      </c>
      <c r="D39" s="31">
        <v>1</v>
      </c>
      <c r="E39" s="31">
        <v>15</v>
      </c>
      <c r="F39" s="31"/>
      <c r="G39" s="31"/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323</v>
      </c>
      <c r="D40" s="31">
        <v>1</v>
      </c>
      <c r="E40" s="31">
        <v>5</v>
      </c>
      <c r="F40" s="31"/>
      <c r="G40" s="31"/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324</v>
      </c>
      <c r="D41" s="31"/>
      <c r="E41" s="31"/>
      <c r="F41" s="31"/>
      <c r="G41" s="31"/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325</v>
      </c>
      <c r="D42" s="31"/>
      <c r="E42" s="31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326</v>
      </c>
      <c r="D43" s="31"/>
      <c r="E43" s="31"/>
      <c r="F43" s="31"/>
      <c r="G43" s="31"/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327</v>
      </c>
      <c r="D44" s="31"/>
      <c r="E44" s="31"/>
      <c r="F44" s="31"/>
      <c r="G44" s="31"/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328</v>
      </c>
      <c r="D45" s="31">
        <v>1</v>
      </c>
      <c r="E45" s="31">
        <v>15</v>
      </c>
      <c r="F45" s="31"/>
      <c r="G45" s="31"/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329</v>
      </c>
      <c r="D46" s="29">
        <v>2</v>
      </c>
      <c r="E46" s="29">
        <v>20</v>
      </c>
      <c r="F46" s="29"/>
      <c r="G46" s="29"/>
      <c r="H46" s="63"/>
      <c r="I46" s="29"/>
      <c r="J46" s="29"/>
      <c r="K46" s="29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330</v>
      </c>
      <c r="D47" s="31">
        <v>1</v>
      </c>
      <c r="E47" s="31">
        <v>8</v>
      </c>
      <c r="F47" s="31"/>
      <c r="G47" s="31"/>
      <c r="H47" s="63"/>
      <c r="I47" s="24"/>
      <c r="J47" s="31"/>
      <c r="K47" s="31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331</v>
      </c>
      <c r="D48" s="31"/>
      <c r="E48" s="31"/>
      <c r="F48" s="31"/>
      <c r="G48" s="31"/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332</v>
      </c>
      <c r="D49" s="31"/>
      <c r="E49" s="31"/>
      <c r="F49" s="31"/>
      <c r="G49" s="31"/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333</v>
      </c>
      <c r="D50" s="31"/>
      <c r="E50" s="31"/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334</v>
      </c>
      <c r="D51" s="31">
        <v>1</v>
      </c>
      <c r="E51" s="31">
        <v>7</v>
      </c>
      <c r="F51" s="31"/>
      <c r="G51" s="31"/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335</v>
      </c>
      <c r="D52" s="31"/>
      <c r="E52" s="31"/>
      <c r="F52" s="31"/>
      <c r="G52" s="31"/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336</v>
      </c>
      <c r="D53" s="31">
        <v>2</v>
      </c>
      <c r="E53" s="31">
        <v>22</v>
      </c>
      <c r="F53" s="31"/>
      <c r="G53" s="31"/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337</v>
      </c>
      <c r="D54" s="31"/>
      <c r="E54" s="31"/>
      <c r="F54" s="31"/>
      <c r="G54" s="31"/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338</v>
      </c>
      <c r="D55" s="31">
        <v>1</v>
      </c>
      <c r="E55" s="31">
        <v>5</v>
      </c>
      <c r="F55" s="31"/>
      <c r="G55" s="31"/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339</v>
      </c>
      <c r="D56" s="29">
        <v>1</v>
      </c>
      <c r="E56" s="29">
        <v>5</v>
      </c>
      <c r="F56" s="29"/>
      <c r="G56" s="29"/>
      <c r="H56" s="63"/>
      <c r="I56" s="29"/>
      <c r="J56" s="29"/>
      <c r="K56" s="2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340</v>
      </c>
      <c r="D57" s="31">
        <v>2</v>
      </c>
      <c r="E57" s="31">
        <v>15</v>
      </c>
      <c r="F57" s="31"/>
      <c r="G57" s="31"/>
      <c r="H57" s="63"/>
      <c r="I57" s="24"/>
      <c r="J57" s="31"/>
      <c r="K57" s="31"/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341</v>
      </c>
      <c r="D58" s="31"/>
      <c r="E58" s="31"/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342</v>
      </c>
      <c r="D59" s="31"/>
      <c r="E59" s="31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375</v>
      </c>
      <c r="D60" s="31"/>
      <c r="E60" s="31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7.25" customHeight="1">
      <c r="A61" s="18"/>
      <c r="B61" s="18"/>
      <c r="C61" s="19" t="s">
        <v>30</v>
      </c>
      <c r="D61" s="31">
        <f aca="true" t="shared" si="0" ref="D61:Q61">SUM(D20:D60)</f>
        <v>59</v>
      </c>
      <c r="E61" s="31">
        <f t="shared" si="0"/>
        <v>899</v>
      </c>
      <c r="F61" s="31">
        <f t="shared" si="0"/>
        <v>0</v>
      </c>
      <c r="G61" s="31">
        <f t="shared" si="0"/>
        <v>0</v>
      </c>
      <c r="H61" s="31"/>
      <c r="I61" s="31">
        <f t="shared" si="0"/>
        <v>0</v>
      </c>
      <c r="J61" s="31">
        <f t="shared" si="0"/>
        <v>0</v>
      </c>
      <c r="K61" s="31">
        <f t="shared" si="0"/>
        <v>0</v>
      </c>
      <c r="L61" s="31">
        <f t="shared" si="0"/>
        <v>0</v>
      </c>
      <c r="M61" s="31">
        <f t="shared" si="0"/>
        <v>0</v>
      </c>
      <c r="N61" s="31">
        <f t="shared" si="0"/>
        <v>0</v>
      </c>
      <c r="O61" s="31">
        <f t="shared" si="0"/>
        <v>0</v>
      </c>
      <c r="P61" s="31">
        <f t="shared" si="0"/>
        <v>0</v>
      </c>
      <c r="Q61" s="31">
        <f t="shared" si="0"/>
        <v>0</v>
      </c>
    </row>
    <row r="62" spans="1:17" ht="15">
      <c r="A62" s="18"/>
      <c r="B62" s="18"/>
      <c r="C62" s="89" t="s">
        <v>148</v>
      </c>
      <c r="D62" s="69"/>
      <c r="E62" s="31"/>
      <c r="F62" s="31"/>
      <c r="G62" s="31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48"/>
      <c r="C63" s="18" t="s">
        <v>347</v>
      </c>
      <c r="D63" s="31">
        <v>4</v>
      </c>
      <c r="E63" s="31">
        <v>70</v>
      </c>
      <c r="F63" s="31"/>
      <c r="G63" s="31"/>
      <c r="H63" s="63"/>
      <c r="I63" s="24"/>
      <c r="J63" s="31"/>
      <c r="K63" s="31"/>
      <c r="L63" s="8"/>
      <c r="M63" s="8"/>
      <c r="N63" s="8"/>
      <c r="O63" s="8"/>
      <c r="P63" s="8"/>
      <c r="Q63" s="8"/>
    </row>
    <row r="64" spans="1:17" ht="12.75" customHeight="1">
      <c r="A64" s="18"/>
      <c r="B64" s="48"/>
      <c r="C64" s="18" t="s">
        <v>149</v>
      </c>
      <c r="D64" s="31">
        <v>2</v>
      </c>
      <c r="E64" s="31">
        <v>12</v>
      </c>
      <c r="F64" s="31"/>
      <c r="G64" s="31"/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>
      <c r="A65" s="18"/>
      <c r="B65" s="48"/>
      <c r="C65" s="18" t="s">
        <v>150</v>
      </c>
      <c r="D65" s="31"/>
      <c r="E65" s="31"/>
      <c r="F65" s="31"/>
      <c r="G65" s="31"/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>
      <c r="A66" s="18"/>
      <c r="B66" s="48"/>
      <c r="C66" s="18" t="s">
        <v>151</v>
      </c>
      <c r="D66" s="31">
        <v>1</v>
      </c>
      <c r="E66" s="31">
        <v>8</v>
      </c>
      <c r="F66" s="31"/>
      <c r="G66" s="31"/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>
      <c r="A67" s="18"/>
      <c r="B67" s="48"/>
      <c r="C67" s="18" t="s">
        <v>152</v>
      </c>
      <c r="D67" s="31">
        <v>1</v>
      </c>
      <c r="E67" s="31">
        <v>90</v>
      </c>
      <c r="F67" s="31"/>
      <c r="G67" s="31"/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382</v>
      </c>
      <c r="D68" s="31"/>
      <c r="E68" s="31"/>
      <c r="F68" s="31"/>
      <c r="G68" s="31"/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153</v>
      </c>
      <c r="D69" s="31">
        <v>1</v>
      </c>
      <c r="E69" s="31">
        <v>8</v>
      </c>
      <c r="F69" s="31"/>
      <c r="G69" s="31"/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155</v>
      </c>
      <c r="D70" s="31"/>
      <c r="E70" s="31"/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147</v>
      </c>
      <c r="D71" s="31"/>
      <c r="E71" s="31"/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156</v>
      </c>
      <c r="D72" s="31"/>
      <c r="E72" s="31"/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157</v>
      </c>
      <c r="D73" s="31"/>
      <c r="E73" s="31"/>
      <c r="F73" s="31"/>
      <c r="G73" s="31"/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158</v>
      </c>
      <c r="D74" s="31">
        <v>1</v>
      </c>
      <c r="E74" s="31">
        <v>5</v>
      </c>
      <c r="F74" s="31"/>
      <c r="G74" s="31"/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159</v>
      </c>
      <c r="D75" s="31"/>
      <c r="E75" s="31"/>
      <c r="F75" s="31"/>
      <c r="G75" s="31"/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160</v>
      </c>
      <c r="D76" s="31">
        <v>1</v>
      </c>
      <c r="E76" s="31">
        <v>4</v>
      </c>
      <c r="F76" s="31"/>
      <c r="G76" s="31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161</v>
      </c>
      <c r="D77" s="31">
        <v>3</v>
      </c>
      <c r="E77" s="31">
        <v>22</v>
      </c>
      <c r="F77" s="31"/>
      <c r="G77" s="31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162</v>
      </c>
      <c r="D78" s="31"/>
      <c r="E78" s="31"/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163</v>
      </c>
      <c r="D79" s="31"/>
      <c r="E79" s="31"/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348</v>
      </c>
      <c r="D80" s="31">
        <v>1</v>
      </c>
      <c r="E80" s="31">
        <v>15</v>
      </c>
      <c r="F80" s="31"/>
      <c r="G80" s="31"/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171</v>
      </c>
      <c r="D81" s="31"/>
      <c r="E81" s="31"/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164</v>
      </c>
      <c r="D82" s="31">
        <v>1</v>
      </c>
      <c r="E82" s="31">
        <v>5</v>
      </c>
      <c r="F82" s="31"/>
      <c r="G82" s="31"/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353</v>
      </c>
      <c r="D83" s="31"/>
      <c r="E83" s="31"/>
      <c r="F83" s="31"/>
      <c r="G83" s="31"/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165</v>
      </c>
      <c r="D84" s="31"/>
      <c r="E84" s="31"/>
      <c r="F84" s="31"/>
      <c r="G84" s="31"/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166</v>
      </c>
      <c r="D85" s="31"/>
      <c r="E85" s="31"/>
      <c r="F85" s="31"/>
      <c r="G85" s="31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349</v>
      </c>
      <c r="D86" s="31"/>
      <c r="E86" s="31"/>
      <c r="F86" s="31"/>
      <c r="G86" s="31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350</v>
      </c>
      <c r="D87" s="31"/>
      <c r="E87" s="31"/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167</v>
      </c>
      <c r="D88" s="31"/>
      <c r="E88" s="31"/>
      <c r="F88" s="31"/>
      <c r="G88" s="31"/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351</v>
      </c>
      <c r="D89" s="31">
        <v>1</v>
      </c>
      <c r="E89" s="31">
        <v>7</v>
      </c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168</v>
      </c>
      <c r="D90" s="31"/>
      <c r="E90" s="31"/>
      <c r="F90" s="31"/>
      <c r="G90" s="31"/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169</v>
      </c>
      <c r="D91" s="31"/>
      <c r="E91" s="31"/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354</v>
      </c>
      <c r="D92" s="31"/>
      <c r="E92" s="31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170</v>
      </c>
      <c r="D93" s="31">
        <v>2</v>
      </c>
      <c r="E93" s="31">
        <v>22</v>
      </c>
      <c r="F93" s="31">
        <v>1</v>
      </c>
      <c r="G93" s="31">
        <v>7</v>
      </c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352</v>
      </c>
      <c r="D94" s="31"/>
      <c r="E94" s="31"/>
      <c r="F94" s="31"/>
      <c r="G94" s="31"/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172</v>
      </c>
      <c r="D95" s="31"/>
      <c r="E95" s="31"/>
      <c r="F95" s="31"/>
      <c r="G95" s="31"/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173</v>
      </c>
      <c r="D96" s="31"/>
      <c r="E96" s="31"/>
      <c r="F96" s="31"/>
      <c r="G96" s="31"/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46" t="s">
        <v>174</v>
      </c>
      <c r="D97" s="31">
        <v>1</v>
      </c>
      <c r="E97" s="31">
        <v>15</v>
      </c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22.5" customHeight="1">
      <c r="A98" s="18"/>
      <c r="B98" s="18"/>
      <c r="C98" s="19" t="s">
        <v>30</v>
      </c>
      <c r="D98" s="31">
        <f aca="true" t="shared" si="1" ref="D98:Q98">SUM(D63:D97)</f>
        <v>20</v>
      </c>
      <c r="E98" s="31">
        <f t="shared" si="1"/>
        <v>283</v>
      </c>
      <c r="F98" s="31">
        <f t="shared" si="1"/>
        <v>1</v>
      </c>
      <c r="G98" s="31">
        <f t="shared" si="1"/>
        <v>7</v>
      </c>
      <c r="H98" s="31"/>
      <c r="I98" s="31">
        <f t="shared" si="1"/>
        <v>0</v>
      </c>
      <c r="J98" s="31">
        <f t="shared" si="1"/>
        <v>0</v>
      </c>
      <c r="K98" s="31">
        <f t="shared" si="1"/>
        <v>0</v>
      </c>
      <c r="L98" s="31">
        <f t="shared" si="1"/>
        <v>0</v>
      </c>
      <c r="M98" s="31">
        <f t="shared" si="1"/>
        <v>0</v>
      </c>
      <c r="N98" s="31">
        <f t="shared" si="1"/>
        <v>0</v>
      </c>
      <c r="O98" s="31">
        <f t="shared" si="1"/>
        <v>0</v>
      </c>
      <c r="P98" s="31">
        <f t="shared" si="1"/>
        <v>0</v>
      </c>
      <c r="Q98" s="31">
        <f t="shared" si="1"/>
        <v>0</v>
      </c>
    </row>
    <row r="99" spans="1:17" ht="15">
      <c r="A99" s="18"/>
      <c r="B99" s="18"/>
      <c r="C99" s="50" t="s">
        <v>222</v>
      </c>
      <c r="D99" s="31"/>
      <c r="E99" s="31"/>
      <c r="F99" s="31"/>
      <c r="G99" s="31"/>
      <c r="H99" s="63"/>
      <c r="I99" s="24"/>
      <c r="J99" s="31"/>
      <c r="K99" s="31"/>
      <c r="L99" s="8"/>
      <c r="M99" s="8"/>
      <c r="N99" s="8"/>
      <c r="O99" s="8"/>
      <c r="P99" s="8"/>
      <c r="Q99" s="8"/>
    </row>
    <row r="100" spans="1:17" ht="15">
      <c r="A100" s="18"/>
      <c r="B100" s="48"/>
      <c r="C100" s="46" t="s">
        <v>175</v>
      </c>
      <c r="D100" s="31">
        <v>12</v>
      </c>
      <c r="E100" s="31">
        <f>138+35.5</f>
        <v>173.5</v>
      </c>
      <c r="F100" s="31">
        <v>12</v>
      </c>
      <c r="G100" s="31">
        <f>138+35.5</f>
        <v>173.5</v>
      </c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5">
      <c r="A101" s="18"/>
      <c r="B101" s="48"/>
      <c r="C101" s="46" t="s">
        <v>176</v>
      </c>
      <c r="D101" s="31">
        <v>15</v>
      </c>
      <c r="E101" s="31">
        <f>170+114</f>
        <v>284</v>
      </c>
      <c r="F101" s="31"/>
      <c r="G101" s="31"/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5">
      <c r="A102" s="18"/>
      <c r="B102" s="48"/>
      <c r="C102" s="46" t="s">
        <v>177</v>
      </c>
      <c r="D102" s="31">
        <v>1</v>
      </c>
      <c r="E102" s="31">
        <v>10</v>
      </c>
      <c r="F102" s="31">
        <v>1</v>
      </c>
      <c r="G102" s="31">
        <v>10</v>
      </c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>
      <c r="A103" s="18"/>
      <c r="B103" s="48"/>
      <c r="C103" s="46" t="s">
        <v>178</v>
      </c>
      <c r="D103" s="31"/>
      <c r="E103" s="31"/>
      <c r="F103" s="31"/>
      <c r="G103" s="31"/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>
      <c r="A104" s="18"/>
      <c r="B104" s="48"/>
      <c r="C104" s="46" t="s">
        <v>179</v>
      </c>
      <c r="D104" s="31">
        <v>6</v>
      </c>
      <c r="E104" s="31">
        <v>45.5</v>
      </c>
      <c r="F104" s="31">
        <v>6</v>
      </c>
      <c r="G104" s="31">
        <v>45.5</v>
      </c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>
      <c r="A105" s="18"/>
      <c r="B105" s="48"/>
      <c r="C105" s="46" t="s">
        <v>180</v>
      </c>
      <c r="D105" s="31">
        <v>1</v>
      </c>
      <c r="E105" s="31">
        <v>3</v>
      </c>
      <c r="F105" s="31">
        <v>1</v>
      </c>
      <c r="G105" s="31">
        <v>3</v>
      </c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>
      <c r="A106" s="18"/>
      <c r="B106" s="48"/>
      <c r="C106" s="46" t="s">
        <v>181</v>
      </c>
      <c r="D106" s="31">
        <v>2</v>
      </c>
      <c r="E106" s="31">
        <v>20</v>
      </c>
      <c r="F106" s="31">
        <v>2</v>
      </c>
      <c r="G106" s="31">
        <v>20</v>
      </c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182</v>
      </c>
      <c r="D107" s="31">
        <v>2</v>
      </c>
      <c r="E107" s="31">
        <v>19</v>
      </c>
      <c r="F107" s="31">
        <v>2</v>
      </c>
      <c r="G107" s="31">
        <v>19</v>
      </c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183</v>
      </c>
      <c r="D108" s="31"/>
      <c r="E108" s="31"/>
      <c r="F108" s="31"/>
      <c r="G108" s="31"/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184</v>
      </c>
      <c r="D109" s="31"/>
      <c r="E109" s="31"/>
      <c r="F109" s="31"/>
      <c r="G109" s="31"/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185</v>
      </c>
      <c r="D110" s="31"/>
      <c r="E110" s="31"/>
      <c r="F110" s="31"/>
      <c r="G110" s="31"/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187</v>
      </c>
      <c r="D111" s="31"/>
      <c r="E111" s="31"/>
      <c r="F111" s="31"/>
      <c r="G111" s="31"/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188</v>
      </c>
      <c r="D112" s="31">
        <v>10</v>
      </c>
      <c r="E112" s="31">
        <v>92</v>
      </c>
      <c r="F112" s="31"/>
      <c r="G112" s="31"/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189</v>
      </c>
      <c r="D113" s="31"/>
      <c r="E113" s="31"/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190</v>
      </c>
      <c r="D114" s="31"/>
      <c r="E114" s="31"/>
      <c r="F114" s="31"/>
      <c r="G114" s="31"/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191</v>
      </c>
      <c r="D115" s="31"/>
      <c r="E115" s="31"/>
      <c r="F115" s="31"/>
      <c r="G115" s="31"/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192</v>
      </c>
      <c r="D116" s="59"/>
      <c r="E116" s="59"/>
      <c r="F116" s="59"/>
      <c r="G116" s="59"/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193</v>
      </c>
      <c r="D117" s="59"/>
      <c r="E117" s="59"/>
      <c r="F117" s="59"/>
      <c r="G117" s="59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194</v>
      </c>
      <c r="D118" s="59">
        <v>2</v>
      </c>
      <c r="E118" s="59">
        <v>7.5</v>
      </c>
      <c r="F118" s="59"/>
      <c r="G118" s="59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195</v>
      </c>
      <c r="D119" s="59"/>
      <c r="E119" s="59"/>
      <c r="F119" s="59"/>
      <c r="G119" s="59"/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196</v>
      </c>
      <c r="D120" s="59">
        <v>1</v>
      </c>
      <c r="E120" s="59">
        <v>12</v>
      </c>
      <c r="F120" s="59"/>
      <c r="G120" s="59"/>
      <c r="H120" s="63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2.75" customHeight="1">
      <c r="A121" s="18"/>
      <c r="B121" s="48"/>
      <c r="C121" s="46" t="s">
        <v>197</v>
      </c>
      <c r="D121" s="59"/>
      <c r="E121" s="59"/>
      <c r="F121" s="59"/>
      <c r="G121" s="59"/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2.75" customHeight="1">
      <c r="A122" s="18"/>
      <c r="B122" s="48"/>
      <c r="C122" s="46" t="s">
        <v>198</v>
      </c>
      <c r="D122" s="59"/>
      <c r="E122" s="59"/>
      <c r="F122" s="59"/>
      <c r="G122" s="59"/>
      <c r="H122" s="63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2.75" customHeight="1">
      <c r="A123" s="18"/>
      <c r="B123" s="48"/>
      <c r="C123" s="46" t="s">
        <v>199</v>
      </c>
      <c r="D123" s="59"/>
      <c r="E123" s="59"/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2.75" customHeight="1">
      <c r="A124" s="18"/>
      <c r="B124" s="48"/>
      <c r="C124" s="46" t="s">
        <v>200</v>
      </c>
      <c r="D124" s="59">
        <v>2</v>
      </c>
      <c r="E124" s="59">
        <v>20</v>
      </c>
      <c r="F124" s="59"/>
      <c r="G124" s="59"/>
      <c r="H124" s="63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>
      <c r="A125" s="18"/>
      <c r="B125" s="48"/>
      <c r="C125" s="46" t="s">
        <v>201</v>
      </c>
      <c r="D125" s="59"/>
      <c r="E125" s="59"/>
      <c r="F125" s="59"/>
      <c r="G125" s="59"/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>
      <c r="A126" s="18"/>
      <c r="B126" s="48"/>
      <c r="C126" s="46" t="s">
        <v>202</v>
      </c>
      <c r="D126" s="59"/>
      <c r="E126" s="59"/>
      <c r="F126" s="59"/>
      <c r="G126" s="59"/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>
      <c r="A127" s="18"/>
      <c r="B127" s="48"/>
      <c r="C127" s="46" t="s">
        <v>203</v>
      </c>
      <c r="D127" s="59"/>
      <c r="E127" s="59"/>
      <c r="F127" s="59"/>
      <c r="G127" s="59"/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>
      <c r="A128" s="18"/>
      <c r="B128" s="48"/>
      <c r="C128" s="46" t="s">
        <v>204</v>
      </c>
      <c r="D128" s="59"/>
      <c r="E128" s="59"/>
      <c r="F128" s="59"/>
      <c r="G128" s="59"/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205</v>
      </c>
      <c r="D129" s="59">
        <v>1</v>
      </c>
      <c r="E129" s="59">
        <v>10</v>
      </c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206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207</v>
      </c>
      <c r="D131" s="59">
        <v>1</v>
      </c>
      <c r="E131" s="59">
        <v>5</v>
      </c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186</v>
      </c>
      <c r="D132" s="59"/>
      <c r="E132" s="59"/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208</v>
      </c>
      <c r="D133" s="60"/>
      <c r="E133" s="60"/>
      <c r="F133" s="60"/>
      <c r="G133" s="60"/>
      <c r="H133" s="63"/>
      <c r="I133" s="29"/>
      <c r="J133" s="29"/>
      <c r="K133" s="29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46" t="s">
        <v>209</v>
      </c>
      <c r="D134" s="59"/>
      <c r="E134" s="59"/>
      <c r="F134" s="59"/>
      <c r="G134" s="59"/>
      <c r="H134" s="63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46" t="s">
        <v>210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211</v>
      </c>
      <c r="D136" s="59"/>
      <c r="E136" s="59"/>
      <c r="F136" s="59"/>
      <c r="G136" s="59"/>
      <c r="H136" s="63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212</v>
      </c>
      <c r="D137" s="59">
        <v>2</v>
      </c>
      <c r="E137" s="59">
        <v>15</v>
      </c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46" t="s">
        <v>213</v>
      </c>
      <c r="D138" s="59"/>
      <c r="E138" s="59"/>
      <c r="F138" s="59"/>
      <c r="G138" s="59"/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46" t="s">
        <v>214</v>
      </c>
      <c r="D139" s="59">
        <v>1</v>
      </c>
      <c r="E139" s="59">
        <v>15</v>
      </c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51" t="s">
        <v>215</v>
      </c>
      <c r="D140" s="59"/>
      <c r="E140" s="59"/>
      <c r="F140" s="59"/>
      <c r="G140" s="59"/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52" t="s">
        <v>216</v>
      </c>
      <c r="D141" s="59">
        <v>3</v>
      </c>
      <c r="E141" s="59">
        <v>10</v>
      </c>
      <c r="F141" s="59"/>
      <c r="G141" s="59"/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217</v>
      </c>
      <c r="D142" s="59">
        <v>1</v>
      </c>
      <c r="E142" s="59">
        <v>10</v>
      </c>
      <c r="F142" s="59"/>
      <c r="G142" s="59"/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218</v>
      </c>
      <c r="D143" s="59"/>
      <c r="E143" s="59"/>
      <c r="F143" s="59"/>
      <c r="G143" s="59"/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219</v>
      </c>
      <c r="D144" s="60">
        <v>1</v>
      </c>
      <c r="E144" s="60">
        <v>10</v>
      </c>
      <c r="F144" s="60"/>
      <c r="G144" s="60"/>
      <c r="H144" s="63"/>
      <c r="I144" s="29"/>
      <c r="J144" s="29"/>
      <c r="K144" s="29"/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220</v>
      </c>
      <c r="D145" s="59"/>
      <c r="E145" s="59"/>
      <c r="F145" s="59"/>
      <c r="G145" s="59"/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221</v>
      </c>
      <c r="D146" s="59"/>
      <c r="E146" s="59"/>
      <c r="F146" s="59"/>
      <c r="G146" s="59"/>
      <c r="H146" s="63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8.75" customHeight="1">
      <c r="A147" s="18"/>
      <c r="B147" s="48"/>
      <c r="C147" s="19" t="s">
        <v>30</v>
      </c>
      <c r="D147" s="59">
        <f>SUM(D100:D146)</f>
        <v>64</v>
      </c>
      <c r="E147" s="59">
        <f aca="true" t="shared" si="2" ref="E147:Q147">SUM(E100:E146)</f>
        <v>761.5</v>
      </c>
      <c r="F147" s="59">
        <f t="shared" si="2"/>
        <v>24</v>
      </c>
      <c r="G147" s="59">
        <f t="shared" si="2"/>
        <v>271</v>
      </c>
      <c r="H147" s="59"/>
      <c r="I147" s="59">
        <f t="shared" si="2"/>
        <v>0</v>
      </c>
      <c r="J147" s="59">
        <f t="shared" si="2"/>
        <v>0</v>
      </c>
      <c r="K147" s="59">
        <f t="shared" si="2"/>
        <v>0</v>
      </c>
      <c r="L147" s="59">
        <f t="shared" si="2"/>
        <v>0</v>
      </c>
      <c r="M147" s="59">
        <f t="shared" si="2"/>
        <v>0</v>
      </c>
      <c r="N147" s="59">
        <f t="shared" si="2"/>
        <v>0</v>
      </c>
      <c r="O147" s="59">
        <f t="shared" si="2"/>
        <v>0</v>
      </c>
      <c r="P147" s="59">
        <f t="shared" si="2"/>
        <v>0</v>
      </c>
      <c r="Q147" s="59">
        <f t="shared" si="2"/>
        <v>0</v>
      </c>
    </row>
    <row r="148" spans="1:17" ht="15">
      <c r="A148" s="18"/>
      <c r="B148" s="18"/>
      <c r="C148" s="89" t="s">
        <v>249</v>
      </c>
      <c r="D148" s="31"/>
      <c r="E148" s="31"/>
      <c r="F148" s="31"/>
      <c r="G148" s="31"/>
      <c r="H148" s="63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>
      <c r="A149" s="18"/>
      <c r="B149" s="18"/>
      <c r="C149" s="18" t="s">
        <v>223</v>
      </c>
      <c r="D149" s="31">
        <v>7</v>
      </c>
      <c r="E149" s="31">
        <v>151</v>
      </c>
      <c r="F149" s="31"/>
      <c r="G149" s="31"/>
      <c r="H149" s="63"/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2.75" customHeight="1">
      <c r="A150" s="18"/>
      <c r="B150" s="18"/>
      <c r="C150" s="18" t="s">
        <v>224</v>
      </c>
      <c r="D150" s="31">
        <v>10</v>
      </c>
      <c r="E150" s="31">
        <v>160.8</v>
      </c>
      <c r="F150" s="31"/>
      <c r="G150" s="31"/>
      <c r="H150" s="63"/>
      <c r="I150" s="24"/>
      <c r="J150" s="31"/>
      <c r="K150" s="31"/>
      <c r="L150" s="8"/>
      <c r="M150" s="8"/>
      <c r="N150" s="8"/>
      <c r="O150" s="8"/>
      <c r="P150" s="8"/>
      <c r="Q150" s="8"/>
    </row>
    <row r="151" spans="1:17" ht="12.75" customHeight="1">
      <c r="A151" s="18"/>
      <c r="B151" s="18"/>
      <c r="C151" s="18" t="s">
        <v>343</v>
      </c>
      <c r="D151" s="31"/>
      <c r="E151" s="31"/>
      <c r="F151" s="31"/>
      <c r="G151" s="31"/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18"/>
      <c r="C152" s="18" t="s">
        <v>225</v>
      </c>
      <c r="D152" s="31">
        <v>1</v>
      </c>
      <c r="E152" s="31">
        <v>5</v>
      </c>
      <c r="F152" s="31"/>
      <c r="G152" s="31"/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>
      <c r="A153" s="18"/>
      <c r="B153" s="18"/>
      <c r="C153" s="18" t="s">
        <v>226</v>
      </c>
      <c r="D153" s="31">
        <v>1</v>
      </c>
      <c r="E153" s="31">
        <v>12</v>
      </c>
      <c r="F153" s="31"/>
      <c r="G153" s="31"/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18"/>
      <c r="C154" s="18" t="s">
        <v>227</v>
      </c>
      <c r="D154" s="31"/>
      <c r="E154" s="31"/>
      <c r="F154" s="31"/>
      <c r="G154" s="31"/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>
      <c r="A155" s="18"/>
      <c r="B155" s="18"/>
      <c r="C155" s="18" t="s">
        <v>228</v>
      </c>
      <c r="D155" s="29">
        <v>1</v>
      </c>
      <c r="E155" s="29">
        <v>8.5</v>
      </c>
      <c r="F155" s="29"/>
      <c r="G155" s="29"/>
      <c r="H155" s="63"/>
      <c r="I155" s="29"/>
      <c r="J155" s="29"/>
      <c r="K155" s="29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229</v>
      </c>
      <c r="D156" s="31"/>
      <c r="E156" s="31"/>
      <c r="F156" s="31"/>
      <c r="G156" s="31"/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230</v>
      </c>
      <c r="D157" s="31">
        <v>1</v>
      </c>
      <c r="E157" s="31">
        <v>10</v>
      </c>
      <c r="F157" s="31"/>
      <c r="G157" s="31"/>
      <c r="H157" s="63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231</v>
      </c>
      <c r="D158" s="31">
        <v>2</v>
      </c>
      <c r="E158" s="31">
        <v>17</v>
      </c>
      <c r="F158" s="31"/>
      <c r="G158" s="31"/>
      <c r="H158" s="63"/>
      <c r="I158" s="24"/>
      <c r="J158" s="31"/>
      <c r="K158" s="31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232</v>
      </c>
      <c r="D159" s="31">
        <v>1</v>
      </c>
      <c r="E159" s="31">
        <v>12</v>
      </c>
      <c r="F159" s="31"/>
      <c r="G159" s="31"/>
      <c r="H159" s="63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233</v>
      </c>
      <c r="D160" s="31"/>
      <c r="E160" s="31"/>
      <c r="F160" s="31"/>
      <c r="G160" s="31"/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234</v>
      </c>
      <c r="D161" s="31"/>
      <c r="E161" s="31"/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344</v>
      </c>
      <c r="D162" s="31"/>
      <c r="E162" s="31"/>
      <c r="F162" s="31"/>
      <c r="G162" s="31"/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235</v>
      </c>
      <c r="D163" s="31">
        <v>3</v>
      </c>
      <c r="E163" s="31">
        <v>69</v>
      </c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236</v>
      </c>
      <c r="D164" s="31">
        <v>3</v>
      </c>
      <c r="E164" s="31">
        <v>29</v>
      </c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237</v>
      </c>
      <c r="D165" s="31"/>
      <c r="E165" s="31"/>
      <c r="F165" s="31"/>
      <c r="G165" s="31"/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238</v>
      </c>
      <c r="D166" s="31">
        <v>1</v>
      </c>
      <c r="E166" s="31">
        <v>20</v>
      </c>
      <c r="F166" s="31"/>
      <c r="G166" s="31"/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239</v>
      </c>
      <c r="D167" s="29"/>
      <c r="E167" s="29"/>
      <c r="F167" s="29"/>
      <c r="G167" s="29"/>
      <c r="H167" s="63"/>
      <c r="I167" s="29"/>
      <c r="J167" s="29"/>
      <c r="K167" s="29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240</v>
      </c>
      <c r="D168" s="31"/>
      <c r="E168" s="31"/>
      <c r="F168" s="31"/>
      <c r="G168" s="31"/>
      <c r="H168" s="63"/>
      <c r="I168" s="29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241</v>
      </c>
      <c r="D169" s="31"/>
      <c r="E169" s="31"/>
      <c r="F169" s="31"/>
      <c r="G169" s="31"/>
      <c r="H169" s="63"/>
      <c r="I169" s="29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345</v>
      </c>
      <c r="D170" s="31"/>
      <c r="E170" s="31"/>
      <c r="F170" s="31"/>
      <c r="G170" s="31"/>
      <c r="H170" s="63"/>
      <c r="I170" s="29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242</v>
      </c>
      <c r="D171" s="31"/>
      <c r="E171" s="31"/>
      <c r="F171" s="31"/>
      <c r="G171" s="31"/>
      <c r="H171" s="63"/>
      <c r="I171" s="29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346</v>
      </c>
      <c r="D172" s="31">
        <v>5</v>
      </c>
      <c r="E172" s="31">
        <v>64</v>
      </c>
      <c r="F172" s="31"/>
      <c r="G172" s="31"/>
      <c r="H172" s="63"/>
      <c r="I172" s="29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243</v>
      </c>
      <c r="D173" s="31"/>
      <c r="E173" s="31"/>
      <c r="F173" s="31"/>
      <c r="G173" s="31"/>
      <c r="H173" s="63"/>
      <c r="I173" s="29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244</v>
      </c>
      <c r="D174" s="31"/>
      <c r="E174" s="31"/>
      <c r="F174" s="31"/>
      <c r="G174" s="31"/>
      <c r="H174" s="63"/>
      <c r="I174" s="29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245</v>
      </c>
      <c r="D175" s="31"/>
      <c r="E175" s="31"/>
      <c r="F175" s="31"/>
      <c r="G175" s="31"/>
      <c r="H175" s="63"/>
      <c r="I175" s="29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246</v>
      </c>
      <c r="D176" s="31">
        <v>1</v>
      </c>
      <c r="E176" s="31">
        <v>10</v>
      </c>
      <c r="F176" s="31"/>
      <c r="G176" s="31"/>
      <c r="H176" s="63"/>
      <c r="I176" s="29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248</v>
      </c>
      <c r="D177" s="31"/>
      <c r="E177" s="31"/>
      <c r="F177" s="31"/>
      <c r="G177" s="31"/>
      <c r="H177" s="63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49" t="s">
        <v>247</v>
      </c>
      <c r="D178" s="31">
        <v>6</v>
      </c>
      <c r="E178" s="31">
        <v>89</v>
      </c>
      <c r="F178" s="31"/>
      <c r="G178" s="31"/>
      <c r="H178" s="63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9" t="s">
        <v>30</v>
      </c>
      <c r="D179" s="31">
        <f>SUM(D149:D178)</f>
        <v>43</v>
      </c>
      <c r="E179" s="31">
        <f aca="true" t="shared" si="3" ref="E179:Q179">SUM(E149:E178)</f>
        <v>657.3</v>
      </c>
      <c r="F179" s="31">
        <f t="shared" si="3"/>
        <v>0</v>
      </c>
      <c r="G179" s="31">
        <f t="shared" si="3"/>
        <v>0</v>
      </c>
      <c r="H179" s="31"/>
      <c r="I179" s="31">
        <f t="shared" si="3"/>
        <v>0</v>
      </c>
      <c r="J179" s="31">
        <f t="shared" si="3"/>
        <v>0</v>
      </c>
      <c r="K179" s="31">
        <f t="shared" si="3"/>
        <v>0</v>
      </c>
      <c r="L179" s="31">
        <f t="shared" si="3"/>
        <v>0</v>
      </c>
      <c r="M179" s="31">
        <f t="shared" si="3"/>
        <v>0</v>
      </c>
      <c r="N179" s="31">
        <f t="shared" si="3"/>
        <v>0</v>
      </c>
      <c r="O179" s="31">
        <f t="shared" si="3"/>
        <v>0</v>
      </c>
      <c r="P179" s="31">
        <f t="shared" si="3"/>
        <v>0</v>
      </c>
      <c r="Q179" s="31">
        <f t="shared" si="3"/>
        <v>0</v>
      </c>
    </row>
    <row r="180" spans="1:17" ht="15">
      <c r="A180" s="18"/>
      <c r="B180" s="18"/>
      <c r="C180" s="53" t="s">
        <v>258</v>
      </c>
      <c r="D180" s="31"/>
      <c r="E180" s="31"/>
      <c r="F180" s="31"/>
      <c r="G180" s="31"/>
      <c r="H180" s="63"/>
      <c r="I180" s="29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>
      <c r="A181" s="18"/>
      <c r="B181" s="48"/>
      <c r="C181" s="52" t="s">
        <v>250</v>
      </c>
      <c r="D181" s="31">
        <v>1</v>
      </c>
      <c r="E181" s="31">
        <v>30</v>
      </c>
      <c r="F181" s="31"/>
      <c r="G181" s="31"/>
      <c r="H181" s="63"/>
      <c r="I181" s="29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>
      <c r="A182" s="18"/>
      <c r="B182" s="48"/>
      <c r="C182" s="46" t="s">
        <v>251</v>
      </c>
      <c r="D182" s="31"/>
      <c r="E182" s="31"/>
      <c r="F182" s="31"/>
      <c r="G182" s="31"/>
      <c r="H182" s="63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48"/>
      <c r="C183" s="46" t="s">
        <v>252</v>
      </c>
      <c r="D183" s="31"/>
      <c r="E183" s="31"/>
      <c r="F183" s="31"/>
      <c r="G183" s="31"/>
      <c r="H183" s="63"/>
      <c r="I183" s="29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>
      <c r="A184" s="18"/>
      <c r="B184" s="48"/>
      <c r="C184" s="46" t="s">
        <v>253</v>
      </c>
      <c r="D184" s="31"/>
      <c r="E184" s="31"/>
      <c r="F184" s="31"/>
      <c r="G184" s="31"/>
      <c r="H184" s="63"/>
      <c r="I184" s="29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>
      <c r="A185" s="18"/>
      <c r="B185" s="48"/>
      <c r="C185" s="46" t="s">
        <v>254</v>
      </c>
      <c r="D185" s="31"/>
      <c r="E185" s="31"/>
      <c r="F185" s="31"/>
      <c r="G185" s="31"/>
      <c r="H185" s="63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48"/>
      <c r="C186" s="46" t="s">
        <v>255</v>
      </c>
      <c r="D186" s="31"/>
      <c r="E186" s="31"/>
      <c r="F186" s="31"/>
      <c r="G186" s="31"/>
      <c r="H186" s="63"/>
      <c r="I186" s="29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>
      <c r="A187" s="18"/>
      <c r="B187" s="48"/>
      <c r="C187" s="46" t="s">
        <v>256</v>
      </c>
      <c r="D187" s="31"/>
      <c r="E187" s="31"/>
      <c r="F187" s="31"/>
      <c r="G187" s="31"/>
      <c r="H187" s="63"/>
      <c r="I187" s="29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46" t="s">
        <v>257</v>
      </c>
      <c r="D188" s="31"/>
      <c r="E188" s="31"/>
      <c r="F188" s="31"/>
      <c r="G188" s="31"/>
      <c r="H188" s="63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19" t="s">
        <v>30</v>
      </c>
      <c r="D189" s="31">
        <f>SUM(D181:D188)</f>
        <v>1</v>
      </c>
      <c r="E189" s="31">
        <f aca="true" t="shared" si="4" ref="E189:J189">SUM(E181:E188)</f>
        <v>30</v>
      </c>
      <c r="F189" s="31">
        <f t="shared" si="4"/>
        <v>0</v>
      </c>
      <c r="G189" s="31">
        <f t="shared" si="4"/>
        <v>0</v>
      </c>
      <c r="H189" s="63"/>
      <c r="I189" s="31">
        <f t="shared" si="4"/>
        <v>0</v>
      </c>
      <c r="J189" s="31">
        <f t="shared" si="4"/>
        <v>0</v>
      </c>
      <c r="K189" s="31"/>
      <c r="L189" s="8"/>
      <c r="M189" s="8"/>
      <c r="N189" s="8"/>
      <c r="O189" s="8"/>
      <c r="P189" s="8"/>
      <c r="Q189" s="8"/>
    </row>
    <row r="190" spans="1:17" ht="15">
      <c r="A190" s="18"/>
      <c r="B190" s="48"/>
      <c r="C190" s="55" t="s">
        <v>264</v>
      </c>
      <c r="D190" s="31"/>
      <c r="E190" s="31"/>
      <c r="F190" s="31"/>
      <c r="G190" s="31"/>
      <c r="H190" s="63"/>
      <c r="I190" s="29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259</v>
      </c>
      <c r="D191" s="31">
        <v>2</v>
      </c>
      <c r="E191" s="31">
        <v>27</v>
      </c>
      <c r="F191" s="31"/>
      <c r="G191" s="31"/>
      <c r="H191" s="63"/>
      <c r="I191" s="29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260</v>
      </c>
      <c r="D192" s="31"/>
      <c r="E192" s="31"/>
      <c r="F192" s="31"/>
      <c r="G192" s="31"/>
      <c r="H192" s="63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261</v>
      </c>
      <c r="D193" s="31"/>
      <c r="E193" s="31"/>
      <c r="F193" s="31"/>
      <c r="G193" s="31"/>
      <c r="H193" s="63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262</v>
      </c>
      <c r="D194" s="31"/>
      <c r="E194" s="31"/>
      <c r="F194" s="31"/>
      <c r="G194" s="31"/>
      <c r="H194" s="63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154</v>
      </c>
      <c r="D195" s="31"/>
      <c r="E195" s="31"/>
      <c r="F195" s="31"/>
      <c r="G195" s="31"/>
      <c r="H195" s="63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263</v>
      </c>
      <c r="D196" s="31">
        <v>1</v>
      </c>
      <c r="E196" s="31">
        <v>15</v>
      </c>
      <c r="F196" s="31"/>
      <c r="G196" s="31"/>
      <c r="H196" s="63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18"/>
      <c r="C197" s="54" t="s">
        <v>30</v>
      </c>
      <c r="D197" s="31">
        <f>SUM(D191:D196)</f>
        <v>3</v>
      </c>
      <c r="E197" s="31">
        <f aca="true" t="shared" si="5" ref="E197:J197">SUM(E191:E196)</f>
        <v>42</v>
      </c>
      <c r="F197" s="31">
        <f t="shared" si="5"/>
        <v>0</v>
      </c>
      <c r="G197" s="31">
        <f t="shared" si="5"/>
        <v>0</v>
      </c>
      <c r="H197" s="63"/>
      <c r="I197" s="31">
        <f t="shared" si="5"/>
        <v>0</v>
      </c>
      <c r="J197" s="31">
        <f t="shared" si="5"/>
        <v>0</v>
      </c>
      <c r="K197" s="31"/>
      <c r="L197" s="8"/>
      <c r="M197" s="8"/>
      <c r="N197" s="8"/>
      <c r="O197" s="8"/>
      <c r="P197" s="8"/>
      <c r="Q197" s="8"/>
    </row>
    <row r="198" spans="1:17" ht="15">
      <c r="A198" s="18"/>
      <c r="B198" s="18"/>
      <c r="C198" s="47" t="s">
        <v>302</v>
      </c>
      <c r="D198" s="31"/>
      <c r="E198" s="31"/>
      <c r="F198" s="31"/>
      <c r="G198" s="31"/>
      <c r="H198" s="63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265</v>
      </c>
      <c r="D199" s="31"/>
      <c r="E199" s="31"/>
      <c r="F199" s="31"/>
      <c r="G199" s="31"/>
      <c r="H199" s="63"/>
      <c r="I199" s="29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52" t="s">
        <v>266</v>
      </c>
      <c r="D200" s="31"/>
      <c r="E200" s="31"/>
      <c r="F200" s="31"/>
      <c r="G200" s="31"/>
      <c r="H200" s="63"/>
      <c r="I200" s="29"/>
      <c r="J200" s="31"/>
      <c r="K200" s="31"/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267</v>
      </c>
      <c r="D201" s="31"/>
      <c r="E201" s="31"/>
      <c r="F201" s="31"/>
      <c r="G201" s="31"/>
      <c r="H201" s="63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268</v>
      </c>
      <c r="D202" s="31">
        <v>3</v>
      </c>
      <c r="E202" s="31">
        <v>34</v>
      </c>
      <c r="F202" s="31"/>
      <c r="G202" s="31"/>
      <c r="H202" s="63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269</v>
      </c>
      <c r="D203" s="31"/>
      <c r="E203" s="31"/>
      <c r="F203" s="31"/>
      <c r="G203" s="31"/>
      <c r="H203" s="63"/>
      <c r="I203" s="29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270</v>
      </c>
      <c r="D204" s="31"/>
      <c r="E204" s="31"/>
      <c r="F204" s="31"/>
      <c r="G204" s="31"/>
      <c r="H204" s="63"/>
      <c r="I204" s="29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>
      <c r="A205" s="18"/>
      <c r="B205" s="48"/>
      <c r="C205" s="46" t="s">
        <v>271</v>
      </c>
      <c r="D205" s="31"/>
      <c r="E205" s="31"/>
      <c r="F205" s="31"/>
      <c r="G205" s="31"/>
      <c r="H205" s="63"/>
      <c r="I205" s="29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272</v>
      </c>
      <c r="D206" s="31">
        <v>1</v>
      </c>
      <c r="E206" s="31">
        <v>5</v>
      </c>
      <c r="F206" s="31"/>
      <c r="G206" s="31"/>
      <c r="H206" s="63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273</v>
      </c>
      <c r="D207" s="31">
        <v>2</v>
      </c>
      <c r="E207" s="31">
        <v>20</v>
      </c>
      <c r="F207" s="31"/>
      <c r="G207" s="31"/>
      <c r="H207" s="63"/>
      <c r="I207" s="29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274</v>
      </c>
      <c r="D208" s="31"/>
      <c r="E208" s="31"/>
      <c r="F208" s="31"/>
      <c r="G208" s="31"/>
      <c r="H208" s="63"/>
      <c r="I208" s="29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275</v>
      </c>
      <c r="D209" s="31"/>
      <c r="E209" s="31"/>
      <c r="F209" s="31"/>
      <c r="G209" s="31"/>
      <c r="H209" s="63"/>
      <c r="I209" s="29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276</v>
      </c>
      <c r="D210" s="31"/>
      <c r="E210" s="31"/>
      <c r="F210" s="31"/>
      <c r="G210" s="31"/>
      <c r="H210" s="63"/>
      <c r="I210" s="29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277</v>
      </c>
      <c r="D211" s="31"/>
      <c r="E211" s="31"/>
      <c r="F211" s="31"/>
      <c r="G211" s="31"/>
      <c r="H211" s="63"/>
      <c r="I211" s="29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278</v>
      </c>
      <c r="D212" s="31"/>
      <c r="E212" s="31"/>
      <c r="F212" s="31"/>
      <c r="G212" s="31"/>
      <c r="H212" s="63"/>
      <c r="I212" s="29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279</v>
      </c>
      <c r="D213" s="31"/>
      <c r="E213" s="31"/>
      <c r="F213" s="31"/>
      <c r="G213" s="31"/>
      <c r="H213" s="63"/>
      <c r="I213" s="29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280</v>
      </c>
      <c r="D214" s="31">
        <v>1</v>
      </c>
      <c r="E214" s="31">
        <v>15</v>
      </c>
      <c r="F214" s="31"/>
      <c r="G214" s="31"/>
      <c r="H214" s="63"/>
      <c r="I214" s="29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281</v>
      </c>
      <c r="D215" s="31"/>
      <c r="E215" s="31"/>
      <c r="F215" s="31"/>
      <c r="G215" s="31"/>
      <c r="H215" s="63"/>
      <c r="I215" s="29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282</v>
      </c>
      <c r="D216" s="31">
        <v>1</v>
      </c>
      <c r="E216" s="31">
        <v>5</v>
      </c>
      <c r="F216" s="31"/>
      <c r="G216" s="31"/>
      <c r="H216" s="63"/>
      <c r="I216" s="29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283</v>
      </c>
      <c r="D217" s="31"/>
      <c r="E217" s="31"/>
      <c r="F217" s="31"/>
      <c r="G217" s="31"/>
      <c r="H217" s="63"/>
      <c r="I217" s="29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284</v>
      </c>
      <c r="D218" s="31"/>
      <c r="E218" s="31"/>
      <c r="F218" s="31"/>
      <c r="G218" s="31"/>
      <c r="H218" s="63"/>
      <c r="I218" s="29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285</v>
      </c>
      <c r="D219" s="31"/>
      <c r="E219" s="31"/>
      <c r="F219" s="31"/>
      <c r="G219" s="31"/>
      <c r="H219" s="63"/>
      <c r="I219" s="29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286</v>
      </c>
      <c r="D220" s="31"/>
      <c r="E220" s="31"/>
      <c r="F220" s="31"/>
      <c r="G220" s="31"/>
      <c r="H220" s="63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287</v>
      </c>
      <c r="D221" s="31"/>
      <c r="E221" s="31"/>
      <c r="F221" s="31"/>
      <c r="G221" s="31"/>
      <c r="H221" s="63"/>
      <c r="I221" s="29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288</v>
      </c>
      <c r="D222" s="31"/>
      <c r="E222" s="31"/>
      <c r="F222" s="31"/>
      <c r="G222" s="31"/>
      <c r="H222" s="63"/>
      <c r="I222" s="29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289</v>
      </c>
      <c r="D223" s="31"/>
      <c r="E223" s="31"/>
      <c r="F223" s="31"/>
      <c r="G223" s="31"/>
      <c r="H223" s="63"/>
      <c r="I223" s="29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290</v>
      </c>
      <c r="D224" s="31"/>
      <c r="E224" s="31"/>
      <c r="F224" s="31"/>
      <c r="G224" s="31"/>
      <c r="H224" s="63"/>
      <c r="I224" s="29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291</v>
      </c>
      <c r="D225" s="31"/>
      <c r="E225" s="31"/>
      <c r="F225" s="31"/>
      <c r="G225" s="31"/>
      <c r="H225" s="63"/>
      <c r="I225" s="29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292</v>
      </c>
      <c r="D226" s="31"/>
      <c r="E226" s="31"/>
      <c r="F226" s="31"/>
      <c r="G226" s="31"/>
      <c r="H226" s="63"/>
      <c r="I226" s="29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293</v>
      </c>
      <c r="D227" s="31"/>
      <c r="E227" s="31"/>
      <c r="F227" s="31"/>
      <c r="G227" s="31"/>
      <c r="H227" s="63"/>
      <c r="I227" s="29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294</v>
      </c>
      <c r="D228" s="31">
        <v>1</v>
      </c>
      <c r="E228" s="31">
        <v>6</v>
      </c>
      <c r="F228" s="31"/>
      <c r="G228" s="31"/>
      <c r="H228" s="63"/>
      <c r="I228" s="29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295</v>
      </c>
      <c r="D229" s="31"/>
      <c r="E229" s="31"/>
      <c r="F229" s="31"/>
      <c r="G229" s="31"/>
      <c r="H229" s="63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296</v>
      </c>
      <c r="D230" s="31"/>
      <c r="E230" s="31"/>
      <c r="F230" s="31"/>
      <c r="G230" s="31"/>
      <c r="H230" s="63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297</v>
      </c>
      <c r="D231" s="31"/>
      <c r="E231" s="31"/>
      <c r="F231" s="31"/>
      <c r="G231" s="31"/>
      <c r="H231" s="63"/>
      <c r="I231" s="29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298</v>
      </c>
      <c r="D232" s="31"/>
      <c r="E232" s="31"/>
      <c r="F232" s="31"/>
      <c r="G232" s="31"/>
      <c r="H232" s="63"/>
      <c r="I232" s="29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299</v>
      </c>
      <c r="D233" s="31"/>
      <c r="E233" s="31"/>
      <c r="F233" s="31"/>
      <c r="G233" s="31"/>
      <c r="H233" s="63"/>
      <c r="I233" s="29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300</v>
      </c>
      <c r="D234" s="31">
        <v>1</v>
      </c>
      <c r="E234" s="31">
        <v>145</v>
      </c>
      <c r="F234" s="31"/>
      <c r="G234" s="31"/>
      <c r="H234" s="63"/>
      <c r="I234" s="29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355</v>
      </c>
      <c r="D235" s="31">
        <v>1</v>
      </c>
      <c r="E235" s="31">
        <v>12</v>
      </c>
      <c r="F235" s="31"/>
      <c r="G235" s="31"/>
      <c r="H235" s="63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425</v>
      </c>
      <c r="D236" s="31"/>
      <c r="E236" s="31"/>
      <c r="F236" s="31"/>
      <c r="G236" s="31"/>
      <c r="H236" s="63"/>
      <c r="I236" s="29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301</v>
      </c>
      <c r="D237" s="31"/>
      <c r="E237" s="31"/>
      <c r="F237" s="31"/>
      <c r="G237" s="31"/>
      <c r="H237" s="63"/>
      <c r="I237" s="29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>
      <c r="A238" s="18"/>
      <c r="B238" s="18"/>
      <c r="C238" s="19" t="s">
        <v>30</v>
      </c>
      <c r="D238" s="31">
        <f>SUM(D199:D237)</f>
        <v>11</v>
      </c>
      <c r="E238" s="31">
        <f aca="true" t="shared" si="6" ref="E238:Q238">SUM(E199:E237)</f>
        <v>242</v>
      </c>
      <c r="F238" s="31">
        <f t="shared" si="6"/>
        <v>0</v>
      </c>
      <c r="G238" s="31">
        <f t="shared" si="6"/>
        <v>0</v>
      </c>
      <c r="H238" s="31">
        <f t="shared" si="6"/>
        <v>0</v>
      </c>
      <c r="I238" s="31">
        <f t="shared" si="6"/>
        <v>0</v>
      </c>
      <c r="J238" s="31">
        <f t="shared" si="6"/>
        <v>0</v>
      </c>
      <c r="K238" s="31">
        <f t="shared" si="6"/>
        <v>0</v>
      </c>
      <c r="L238" s="31">
        <f t="shared" si="6"/>
        <v>0</v>
      </c>
      <c r="M238" s="31">
        <f t="shared" si="6"/>
        <v>0</v>
      </c>
      <c r="N238" s="31">
        <f t="shared" si="6"/>
        <v>0</v>
      </c>
      <c r="O238" s="31">
        <f t="shared" si="6"/>
        <v>0</v>
      </c>
      <c r="P238" s="31">
        <f t="shared" si="6"/>
        <v>0</v>
      </c>
      <c r="Q238" s="31">
        <f t="shared" si="6"/>
        <v>0</v>
      </c>
    </row>
    <row r="239" spans="1:17" ht="25.5" customHeight="1">
      <c r="A239" s="14"/>
      <c r="B239" s="15"/>
      <c r="C239" s="23" t="s">
        <v>119</v>
      </c>
      <c r="D239" s="36">
        <f aca="true" t="shared" si="7" ref="D239:Q239">SUM(D238+D197+D189+D179+D147+D98+D61)</f>
        <v>201</v>
      </c>
      <c r="E239" s="36">
        <f t="shared" si="7"/>
        <v>2914.8</v>
      </c>
      <c r="F239" s="36">
        <f t="shared" si="7"/>
        <v>25</v>
      </c>
      <c r="G239" s="36">
        <f t="shared" si="7"/>
        <v>278</v>
      </c>
      <c r="H239" s="36">
        <f t="shared" si="7"/>
        <v>0</v>
      </c>
      <c r="I239" s="36">
        <f t="shared" si="7"/>
        <v>0</v>
      </c>
      <c r="J239" s="36">
        <f t="shared" si="7"/>
        <v>0</v>
      </c>
      <c r="K239" s="36">
        <f t="shared" si="7"/>
        <v>0</v>
      </c>
      <c r="L239" s="36">
        <f t="shared" si="7"/>
        <v>0</v>
      </c>
      <c r="M239" s="36">
        <f t="shared" si="7"/>
        <v>0</v>
      </c>
      <c r="N239" s="36">
        <f t="shared" si="7"/>
        <v>0</v>
      </c>
      <c r="O239" s="36">
        <f t="shared" si="7"/>
        <v>0</v>
      </c>
      <c r="P239" s="36">
        <f t="shared" si="7"/>
        <v>0</v>
      </c>
      <c r="Q239" s="36">
        <f t="shared" si="7"/>
        <v>0</v>
      </c>
    </row>
    <row r="240" spans="1:17" ht="12.75">
      <c r="A240" s="10" t="s">
        <v>10</v>
      </c>
      <c r="B240" s="83" t="s">
        <v>11</v>
      </c>
      <c r="D240" s="37">
        <f>SUM(D239:D239)</f>
        <v>201</v>
      </c>
      <c r="E240" s="38">
        <f aca="true" t="shared" si="8" ref="E240:Q240">SUM(E239:E239)</f>
        <v>2914.8</v>
      </c>
      <c r="F240" s="38">
        <f t="shared" si="8"/>
        <v>25</v>
      </c>
      <c r="G240" s="38">
        <f t="shared" si="8"/>
        <v>278</v>
      </c>
      <c r="H240" s="38">
        <f t="shared" si="8"/>
        <v>0</v>
      </c>
      <c r="I240" s="38">
        <f t="shared" si="8"/>
        <v>0</v>
      </c>
      <c r="J240" s="38">
        <f t="shared" si="8"/>
        <v>0</v>
      </c>
      <c r="K240" s="38">
        <f t="shared" si="8"/>
        <v>0</v>
      </c>
      <c r="L240" s="38">
        <f t="shared" si="8"/>
        <v>0</v>
      </c>
      <c r="M240" s="38">
        <f t="shared" si="8"/>
        <v>0</v>
      </c>
      <c r="N240" s="38">
        <f t="shared" si="8"/>
        <v>0</v>
      </c>
      <c r="O240" s="38">
        <f t="shared" si="8"/>
        <v>0</v>
      </c>
      <c r="P240" s="38">
        <f t="shared" si="8"/>
        <v>0</v>
      </c>
      <c r="Q240" s="38">
        <f t="shared" si="8"/>
        <v>0</v>
      </c>
    </row>
    <row r="242" ht="12.75">
      <c r="G242" s="58"/>
    </row>
    <row r="243" ht="12.75">
      <c r="B243" t="s">
        <v>138</v>
      </c>
    </row>
    <row r="244" spans="6:9" ht="12.75">
      <c r="F244" s="30" t="s">
        <v>447</v>
      </c>
      <c r="H244" s="104" t="s">
        <v>446</v>
      </c>
      <c r="I244" s="30" t="s">
        <v>139</v>
      </c>
    </row>
    <row r="245" spans="3:11" ht="12.75">
      <c r="C245" s="30" t="s">
        <v>439</v>
      </c>
      <c r="D245" s="102">
        <v>1540</v>
      </c>
      <c r="E245" s="102">
        <v>9524.5</v>
      </c>
      <c r="F245" s="35">
        <v>269</v>
      </c>
      <c r="G245" s="30">
        <v>2652</v>
      </c>
      <c r="H245" s="101">
        <v>1108</v>
      </c>
      <c r="I245" s="101">
        <v>7089.5</v>
      </c>
      <c r="J245"/>
      <c r="K245" s="40"/>
    </row>
    <row r="246" spans="3:11" ht="12.75">
      <c r="C246" s="30" t="s">
        <v>438</v>
      </c>
      <c r="D246" s="102">
        <v>754</v>
      </c>
      <c r="E246" s="102">
        <v>3735</v>
      </c>
      <c r="F246" s="30">
        <v>67</v>
      </c>
      <c r="G246" s="30">
        <v>577</v>
      </c>
      <c r="H246" s="101">
        <v>754</v>
      </c>
      <c r="I246" s="101">
        <v>3735</v>
      </c>
      <c r="J246"/>
      <c r="K246" s="40"/>
    </row>
    <row r="247" spans="8:11" ht="12.75">
      <c r="H247" s="39"/>
      <c r="I247" s="70"/>
      <c r="J247"/>
      <c r="K247" s="40"/>
    </row>
    <row r="248" spans="8:11" ht="12.75">
      <c r="H248" s="41"/>
      <c r="I248" s="85"/>
      <c r="J248"/>
      <c r="K248" s="25"/>
    </row>
    <row r="249" spans="4:11" ht="12.75">
      <c r="D249" s="61"/>
      <c r="E249" s="61"/>
      <c r="F249" s="61"/>
      <c r="G249" s="61"/>
      <c r="H249" s="41"/>
      <c r="I249" s="85"/>
      <c r="J249"/>
      <c r="K249" s="42"/>
    </row>
    <row r="250" spans="8:11" ht="12.75">
      <c r="H250" s="41"/>
      <c r="I250" s="85"/>
      <c r="J250"/>
      <c r="K250" s="27"/>
    </row>
    <row r="251" spans="8:11" ht="12.75">
      <c r="H251" s="41"/>
      <c r="I251" s="85"/>
      <c r="J251"/>
      <c r="K251" s="27"/>
    </row>
    <row r="252" spans="8:11" ht="12.75">
      <c r="H252" s="41"/>
      <c r="I252" s="85"/>
      <c r="J252"/>
      <c r="K252" s="27"/>
    </row>
    <row r="253" spans="8:11" ht="12.75">
      <c r="H253" s="43"/>
      <c r="I253" s="87"/>
      <c r="J253"/>
      <c r="K253" s="44"/>
    </row>
    <row r="254" spans="8:11" ht="12.75">
      <c r="H254" s="26"/>
      <c r="I254" s="45"/>
      <c r="J254" s="45"/>
      <c r="K254" s="27"/>
    </row>
    <row r="255" spans="8:11" ht="12.75">
      <c r="H255" s="26"/>
      <c r="I255" s="45"/>
      <c r="J255" s="45"/>
      <c r="K255" s="27"/>
    </row>
    <row r="256" spans="8:11" ht="12.75">
      <c r="H256" s="26"/>
      <c r="I256" s="45"/>
      <c r="J256" s="45"/>
      <c r="K256" s="27"/>
    </row>
    <row r="257" spans="8:11" ht="12.75">
      <c r="H257" s="26"/>
      <c r="I257" s="29"/>
      <c r="J257"/>
      <c r="K257" s="27"/>
    </row>
    <row r="258" spans="8:11" ht="12.75">
      <c r="H258" s="26"/>
      <c r="I258" s="29"/>
      <c r="J258"/>
      <c r="K258" s="27"/>
    </row>
  </sheetData>
  <sheetProtection/>
  <autoFilter ref="C18:C125"/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5" sqref="M15:M17"/>
    </sheetView>
  </sheetViews>
  <sheetFormatPr defaultColWidth="9.00390625" defaultRowHeight="12.75"/>
  <cols>
    <col min="1" max="1" width="12.875" style="0" customWidth="1"/>
    <col min="255" max="255" width="12.875" style="0" customWidth="1"/>
  </cols>
  <sheetData>
    <row r="1" spans="1:12" ht="12.75">
      <c r="A1" t="s">
        <v>357</v>
      </c>
      <c r="B1" t="s">
        <v>358</v>
      </c>
      <c r="C1" t="s">
        <v>359</v>
      </c>
      <c r="D1" t="s">
        <v>360</v>
      </c>
      <c r="E1" t="s">
        <v>361</v>
      </c>
      <c r="F1" t="s">
        <v>362</v>
      </c>
      <c r="G1" t="s">
        <v>363</v>
      </c>
      <c r="H1" t="s">
        <v>364</v>
      </c>
      <c r="I1" t="s">
        <v>365</v>
      </c>
      <c r="J1" t="s">
        <v>366</v>
      </c>
      <c r="K1" t="s">
        <v>367</v>
      </c>
      <c r="L1" t="s">
        <v>368</v>
      </c>
    </row>
    <row r="2" ht="12.75">
      <c r="B2" t="s">
        <v>369</v>
      </c>
    </row>
    <row r="3" spans="1:14" ht="14.25">
      <c r="A3">
        <v>0.4</v>
      </c>
      <c r="B3" s="91">
        <v>1810.5</v>
      </c>
      <c r="C3" s="91">
        <v>1725</v>
      </c>
      <c r="D3" s="91">
        <v>1737</v>
      </c>
      <c r="E3" s="91">
        <v>2135.3</v>
      </c>
      <c r="F3" s="91">
        <v>1101.5</v>
      </c>
      <c r="G3" s="91">
        <v>1362.5</v>
      </c>
      <c r="H3" s="91">
        <v>1234</v>
      </c>
      <c r="I3" s="91">
        <v>1118.7</v>
      </c>
      <c r="J3" s="91">
        <v>825</v>
      </c>
      <c r="K3" s="91">
        <v>772</v>
      </c>
      <c r="L3" s="91">
        <v>399.5</v>
      </c>
      <c r="M3" s="96">
        <v>16105</v>
      </c>
      <c r="N3" s="97" t="e">
        <f>M3-#REF!</f>
        <v>#REF!</v>
      </c>
    </row>
    <row r="4" ht="12.75">
      <c r="B4" t="s">
        <v>369</v>
      </c>
    </row>
    <row r="5" spans="1:12" ht="14.25">
      <c r="A5" s="10">
        <v>2577.8</v>
      </c>
      <c r="B5" s="10">
        <v>2577.8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2">
        <v>279.5</v>
      </c>
      <c r="J5" s="10">
        <v>74</v>
      </c>
      <c r="K5" s="10">
        <v>56</v>
      </c>
      <c r="L5" s="10">
        <v>338</v>
      </c>
    </row>
    <row r="6" spans="3:12" ht="14.25"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1:14" ht="14.25">
      <c r="A7" t="s">
        <v>370</v>
      </c>
      <c r="B7" s="92">
        <f aca="true" t="shared" si="0" ref="B7:L7">B5+B3</f>
        <v>4388.3</v>
      </c>
      <c r="C7" s="92">
        <f t="shared" si="0"/>
        <v>7822</v>
      </c>
      <c r="D7" s="92">
        <f t="shared" si="0"/>
        <v>1968</v>
      </c>
      <c r="E7" s="92">
        <f t="shared" si="0"/>
        <v>8667.3</v>
      </c>
      <c r="F7" s="92">
        <f t="shared" si="0"/>
        <v>1457.5</v>
      </c>
      <c r="G7" s="92">
        <f t="shared" si="0"/>
        <v>1427.5</v>
      </c>
      <c r="H7" s="92">
        <f t="shared" si="0"/>
        <v>2389.7</v>
      </c>
      <c r="I7" s="92">
        <f t="shared" si="0"/>
        <v>1398.2</v>
      </c>
      <c r="J7" s="92">
        <f t="shared" si="0"/>
        <v>899</v>
      </c>
      <c r="K7" s="92">
        <f t="shared" si="0"/>
        <v>828</v>
      </c>
      <c r="L7" s="92">
        <f t="shared" si="0"/>
        <v>737.5</v>
      </c>
      <c r="M7">
        <v>34006</v>
      </c>
      <c r="N7" t="e">
        <f>M7-#REF!</f>
        <v>#REF!</v>
      </c>
    </row>
    <row r="8" spans="2:12" ht="14.25">
      <c r="B8" s="94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2:12" ht="14.25">
      <c r="B9" s="94">
        <v>360</v>
      </c>
      <c r="C9" s="93">
        <v>260</v>
      </c>
      <c r="D9" s="93">
        <v>272</v>
      </c>
      <c r="E9" s="93">
        <v>370</v>
      </c>
      <c r="F9" s="93">
        <v>164</v>
      </c>
      <c r="G9" s="93">
        <v>242</v>
      </c>
      <c r="H9" s="93">
        <v>197</v>
      </c>
      <c r="I9" s="93">
        <v>198</v>
      </c>
      <c r="J9" s="93">
        <v>155</v>
      </c>
      <c r="K9" s="94">
        <v>93</v>
      </c>
      <c r="L9" s="93">
        <v>82</v>
      </c>
    </row>
    <row r="10" spans="2:12" ht="14.25">
      <c r="B10" s="94"/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2" ht="14.25">
      <c r="A11" t="s">
        <v>371</v>
      </c>
      <c r="B11" s="93">
        <v>70</v>
      </c>
      <c r="C11" s="93">
        <v>65</v>
      </c>
      <c r="D11" s="93">
        <v>15</v>
      </c>
      <c r="E11" s="95">
        <v>97</v>
      </c>
      <c r="F11" s="93">
        <v>12</v>
      </c>
      <c r="G11" s="93">
        <v>6</v>
      </c>
      <c r="H11" s="93">
        <v>26</v>
      </c>
      <c r="I11" s="93">
        <v>22</v>
      </c>
      <c r="J11" s="93">
        <v>7</v>
      </c>
      <c r="K11" s="93">
        <v>6</v>
      </c>
      <c r="L11" s="93">
        <v>4</v>
      </c>
    </row>
    <row r="12" spans="1:12" ht="14.25">
      <c r="A12">
        <v>0.4</v>
      </c>
      <c r="B12" s="93">
        <f>B9-B11</f>
        <v>290</v>
      </c>
      <c r="C12" s="93">
        <f aca="true" t="shared" si="1" ref="C12:L12">C9-C11</f>
        <v>195</v>
      </c>
      <c r="D12" s="93">
        <f t="shared" si="1"/>
        <v>257</v>
      </c>
      <c r="E12" s="93">
        <f t="shared" si="1"/>
        <v>273</v>
      </c>
      <c r="F12" s="93">
        <f t="shared" si="1"/>
        <v>152</v>
      </c>
      <c r="G12" s="93">
        <f t="shared" si="1"/>
        <v>236</v>
      </c>
      <c r="H12" s="93">
        <f t="shared" si="1"/>
        <v>171</v>
      </c>
      <c r="I12" s="93">
        <f t="shared" si="1"/>
        <v>176</v>
      </c>
      <c r="J12" s="93">
        <f t="shared" si="1"/>
        <v>148</v>
      </c>
      <c r="K12" s="93">
        <f t="shared" si="1"/>
        <v>87</v>
      </c>
      <c r="L12" s="93">
        <f t="shared" si="1"/>
        <v>78</v>
      </c>
    </row>
    <row r="15" spans="12:13" ht="12.75">
      <c r="L15" t="s">
        <v>374</v>
      </c>
      <c r="M15">
        <v>1500</v>
      </c>
    </row>
    <row r="16" spans="12:13" ht="12.75">
      <c r="L16" t="s">
        <v>372</v>
      </c>
      <c r="M16">
        <v>700</v>
      </c>
    </row>
    <row r="17" spans="12:13" ht="12.75">
      <c r="L17" t="s">
        <v>373</v>
      </c>
      <c r="M17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farida</cp:lastModifiedBy>
  <dcterms:created xsi:type="dcterms:W3CDTF">2013-09-25T14:18:06Z</dcterms:created>
  <dcterms:modified xsi:type="dcterms:W3CDTF">2015-12-17T12:29:59Z</dcterms:modified>
  <cp:category/>
  <cp:version/>
  <cp:contentType/>
  <cp:contentStatus/>
</cp:coreProperties>
</file>